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1г." sheetId="1" r:id="rId1"/>
  </sheets>
  <definedNames>
    <definedName name="_xlnm.Print_Area" localSheetId="0">'Факт АО "НТГ" 2021г.'!$A$1:$O$17</definedName>
  </definedNames>
  <calcPr calcId="162913"/>
</workbook>
</file>

<file path=xl/calcChain.xml><?xml version="1.0" encoding="utf-8"?>
<calcChain xmlns="http://schemas.openxmlformats.org/spreadsheetml/2006/main">
  <c r="E16" i="1" l="1"/>
  <c r="C15" i="1" l="1"/>
  <c r="D9" i="1"/>
  <c r="D11" i="1" s="1"/>
  <c r="E9" i="1"/>
  <c r="E11" i="1" s="1"/>
  <c r="D13" i="1"/>
  <c r="E13" i="1"/>
  <c r="O8" i="1" l="1"/>
  <c r="O10" i="1"/>
  <c r="O12" i="1"/>
  <c r="O14" i="1"/>
  <c r="O15" i="1"/>
  <c r="O16" i="1"/>
  <c r="O17" i="1"/>
  <c r="C21" i="1"/>
  <c r="C22" i="1" s="1"/>
  <c r="D21" i="1"/>
  <c r="D22" i="1" s="1"/>
  <c r="E21" i="1"/>
  <c r="E22" i="1" s="1"/>
  <c r="F21" i="1"/>
  <c r="F22" i="1"/>
  <c r="G21" i="1"/>
  <c r="G22" i="1"/>
  <c r="H21" i="1"/>
  <c r="H22" i="1"/>
  <c r="I21" i="1"/>
  <c r="I22" i="1"/>
  <c r="J21" i="1"/>
  <c r="J22" i="1"/>
  <c r="K21" i="1"/>
  <c r="K22" i="1"/>
  <c r="L21" i="1"/>
  <c r="L22" i="1"/>
  <c r="M20" i="1"/>
  <c r="M21" i="1"/>
  <c r="M22" i="1"/>
  <c r="N21" i="1"/>
  <c r="N22" i="1" s="1"/>
  <c r="C13" i="1"/>
  <c r="O13" i="1" s="1"/>
  <c r="O7" i="1"/>
  <c r="C9" i="1"/>
  <c r="O9" i="1" s="1"/>
  <c r="C11" i="1" l="1"/>
  <c r="O11" i="1" s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<sst xmlns="http://schemas.openxmlformats.org/spreadsheetml/2006/main" count="38" uniqueCount="30">
  <si>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</si>
  <si>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</si>
  <si>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</si>
  <si>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</si>
  <si>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</si>
  <si>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</si>
  <si>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</si>
  <si>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</si>
  <si>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</si>
  <si>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</si>
  <si>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</si>
  <si>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</si>
  <si>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</si>
  <si>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</si>
  <si>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</si>
  <si>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</si>
  <si>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</si>
  <si>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</si>
  <si>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</si>
  <si>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</si>
  <si>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</si>
  <si>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</si>
  <si>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</si>
  <si>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</si>
  <si>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</si>
  <si>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</si>
  <si>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</si>
  <si>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</si>
  <si>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Фактические показатели отпуска тепловой энергии котельной 
АО "Норильсктрансгаз" в п. Тухард за 3 месяцев 2021 год.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</si>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</sst>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#,##0.0"/>
    <numFmt numFmtId="168" formatCode="0.00000"/>
    <numFmt numFmtId="169" formatCode="0.000000"/>
  </numFmts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3"/>
      <name val="Tahoma"/>
      <family val="2"/>
      <charset val="204"/>
    </font>
    <font>
      <sz val="12"/>
      <color rgb="FFFF0000"/>
      <name val="Tahoma"/>
      <family val="2"/>
      <charset val="204"/>
    </font>
    <font>
      <i/>
      <sz val="10"/>
      <color rgb="FFFF0000"/>
      <name val="Tahoma"/>
      <family val="2"/>
      <charset val="204"/>
    </font>
    <font>
      <i/>
      <sz val="11"/>
      <color rgb="FFFF0000"/>
      <name val="Tahoma"/>
      <family val="2"/>
      <charset val="204"/>
    </font>
    <font>
      <sz val="13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165" fontId="2" fillId="0" borderId="10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165" fontId="11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/>
    </xf>
    <xf numFmtId="165" fontId="14" fillId="0" borderId="8" xfId="0" applyNumberFormat="1" applyFont="1" applyFill="1" applyBorder="1" applyAlignment="1">
      <alignment horizontal="center" vertical="center" wrapText="1"/>
    </xf>
    <xf numFmtId="165" fontId="15" fillId="0" borderId="8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/>
    </xf>
    <xf numFmtId="165" fontId="17" fillId="0" borderId="14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 wrapText="1"/>
    </xf>
    <xf numFmtId="165" fontId="18" fillId="0" borderId="7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/>
    </xf>
    <xf numFmtId="165" fontId="17" fillId="0" borderId="4" xfId="0" applyNumberFormat="1" applyFont="1" applyFill="1" applyBorder="1" applyAlignment="1">
      <alignment horizontal="center" vertical="center"/>
    </xf>
    <xf numFmtId="165" fontId="17" fillId="0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 wrapText="1"/>
    </xf>
    <xf numFmtId="165" fontId="17" fillId="0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G15" sqref="G15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48" customWidth="1"/>
    <col min="12" max="12" width="12.140625" style="3" customWidth="1"/>
    <col min="13" max="15" width="12.140625" style="48" customWidth="1"/>
    <col min="16" max="16" width="17.42578125" style="51" hidden="1" customWidth="1"/>
    <col min="17" max="17" width="0" style="51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11" t="s">
        <v>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33" t="s">
        <v>0</v>
      </c>
      <c r="B6" s="34" t="s">
        <v>1</v>
      </c>
      <c r="C6" s="40" t="s">
        <v>2</v>
      </c>
      <c r="D6" s="41" t="s">
        <v>3</v>
      </c>
      <c r="E6" s="73" t="s">
        <v>4</v>
      </c>
      <c r="F6" s="33" t="s">
        <v>18</v>
      </c>
      <c r="G6" s="42" t="s">
        <v>19</v>
      </c>
      <c r="H6" s="34" t="s">
        <v>20</v>
      </c>
      <c r="I6" s="89" t="s">
        <v>22</v>
      </c>
      <c r="J6" s="90" t="s">
        <v>23</v>
      </c>
      <c r="K6" s="91" t="s">
        <v>24</v>
      </c>
      <c r="L6" s="92" t="s">
        <v>25</v>
      </c>
      <c r="M6" s="90" t="s">
        <v>26</v>
      </c>
      <c r="N6" s="91" t="s">
        <v>27</v>
      </c>
      <c r="O6" s="88" t="s">
        <v>29</v>
      </c>
    </row>
    <row r="7" spans="1:17" ht="44.45" customHeight="1" x14ac:dyDescent="0.2">
      <c r="A7" s="31" t="s">
        <v>5</v>
      </c>
      <c r="B7" s="35" t="s">
        <v>6</v>
      </c>
      <c r="C7" s="83">
        <v>7627.2</v>
      </c>
      <c r="D7" s="103">
        <v>6964.5</v>
      </c>
      <c r="E7" s="85">
        <v>6597.6</v>
      </c>
      <c r="F7" s="83"/>
      <c r="G7" s="84"/>
      <c r="H7" s="85"/>
      <c r="I7" s="83"/>
      <c r="J7" s="84"/>
      <c r="K7" s="86"/>
      <c r="L7" s="83"/>
      <c r="M7" s="84"/>
      <c r="N7" s="97"/>
      <c r="O7" s="72">
        <f>SUM(C7:N7)</f>
        <v>21189.300000000003</v>
      </c>
      <c r="P7" s="52"/>
    </row>
    <row r="8" spans="1:17" ht="44.45" customHeight="1" x14ac:dyDescent="0.2">
      <c r="A8" s="27" t="s">
        <v>7</v>
      </c>
      <c r="B8" s="36" t="s">
        <v>6</v>
      </c>
      <c r="C8" s="64">
        <v>85</v>
      </c>
      <c r="D8" s="104">
        <v>58</v>
      </c>
      <c r="E8" s="25">
        <v>72</v>
      </c>
      <c r="F8" s="64"/>
      <c r="G8" s="24"/>
      <c r="H8" s="25"/>
      <c r="I8" s="64"/>
      <c r="J8" s="24"/>
      <c r="K8" s="65"/>
      <c r="L8" s="64"/>
      <c r="M8" s="24"/>
      <c r="N8" s="98"/>
      <c r="O8" s="61">
        <f t="shared" ref="O8:O17" si="0">SUM(C8:N8)</f>
        <v>215</v>
      </c>
      <c r="P8" s="52"/>
    </row>
    <row r="9" spans="1:17" s="10" customFormat="1" ht="44.45" customHeight="1" x14ac:dyDescent="0.2">
      <c r="A9" s="28" t="s">
        <v>8</v>
      </c>
      <c r="B9" s="37" t="s">
        <v>6</v>
      </c>
      <c r="C9" s="64">
        <f>C7-C8</f>
        <v>7542.2</v>
      </c>
      <c r="D9" s="104">
        <f>D7-D8</f>
        <v>6906.5</v>
      </c>
      <c r="E9" s="25">
        <f>E7-E8</f>
        <v>6525.6</v>
      </c>
      <c r="F9" s="64"/>
      <c r="G9" s="24"/>
      <c r="H9" s="25"/>
      <c r="I9" s="64"/>
      <c r="J9" s="24"/>
      <c r="K9" s="65"/>
      <c r="L9" s="64"/>
      <c r="M9" s="24"/>
      <c r="N9" s="98"/>
      <c r="O9" s="61">
        <f t="shared" si="0"/>
        <v>20974.300000000003</v>
      </c>
      <c r="P9" s="52"/>
      <c r="Q9" s="53"/>
    </row>
    <row r="10" spans="1:17" s="10" customFormat="1" ht="51" customHeight="1" x14ac:dyDescent="0.2">
      <c r="A10" s="28" t="s">
        <v>16</v>
      </c>
      <c r="B10" s="37" t="s">
        <v>6</v>
      </c>
      <c r="C10" s="64">
        <v>566</v>
      </c>
      <c r="D10" s="104">
        <v>511</v>
      </c>
      <c r="E10" s="25">
        <v>566</v>
      </c>
      <c r="F10" s="64"/>
      <c r="G10" s="24"/>
      <c r="H10" s="25"/>
      <c r="I10" s="64"/>
      <c r="J10" s="24"/>
      <c r="K10" s="65"/>
      <c r="L10" s="64"/>
      <c r="M10" s="24"/>
      <c r="N10" s="98"/>
      <c r="O10" s="61">
        <f t="shared" si="0"/>
        <v>1643</v>
      </c>
      <c r="P10" s="52"/>
      <c r="Q10" s="53"/>
    </row>
    <row r="11" spans="1:17" s="10" customFormat="1" ht="51" customHeight="1" x14ac:dyDescent="0.2">
      <c r="A11" s="28" t="s">
        <v>9</v>
      </c>
      <c r="B11" s="37" t="s">
        <v>6</v>
      </c>
      <c r="C11" s="64">
        <f>C9-C10</f>
        <v>6976.2</v>
      </c>
      <c r="D11" s="104">
        <f>D9-D10</f>
        <v>6395.5</v>
      </c>
      <c r="E11" s="108">
        <f>E9-E10</f>
        <v>5959.6</v>
      </c>
      <c r="F11" s="64"/>
      <c r="G11" s="24"/>
      <c r="H11" s="25"/>
      <c r="I11" s="64"/>
      <c r="J11" s="24"/>
      <c r="K11" s="65"/>
      <c r="L11" s="64"/>
      <c r="M11" s="24"/>
      <c r="N11" s="98"/>
      <c r="O11" s="61">
        <f t="shared" si="0"/>
        <v>19331.300000000003</v>
      </c>
      <c r="P11" s="52"/>
      <c r="Q11" s="53"/>
    </row>
    <row r="12" spans="1:17" s="10" customFormat="1" ht="44.45" customHeight="1" x14ac:dyDescent="0.2">
      <c r="A12" s="28" t="s">
        <v>10</v>
      </c>
      <c r="B12" s="37" t="s">
        <v>6</v>
      </c>
      <c r="C12" s="70">
        <v>537.83900000000006</v>
      </c>
      <c r="D12" s="104">
        <v>546.44299999999998</v>
      </c>
      <c r="E12" s="25">
        <v>543.06899999999996</v>
      </c>
      <c r="F12" s="70"/>
      <c r="G12" s="24"/>
      <c r="H12" s="25"/>
      <c r="I12" s="64"/>
      <c r="J12" s="24"/>
      <c r="K12" s="65"/>
      <c r="L12" s="64"/>
      <c r="M12" s="24"/>
      <c r="N12" s="99"/>
      <c r="O12" s="61">
        <f t="shared" si="0"/>
        <v>1627.3510000000001</v>
      </c>
      <c r="P12" s="52"/>
      <c r="Q12" s="53"/>
    </row>
    <row r="13" spans="1:17" s="10" customFormat="1" ht="44.45" customHeight="1" x14ac:dyDescent="0.2">
      <c r="A13" s="46" t="s">
        <v>21</v>
      </c>
      <c r="B13" s="47" t="s">
        <v>6</v>
      </c>
      <c r="C13" s="43">
        <f t="shared" ref="C13:E13" si="1">C12-C14</f>
        <v>507.38800000000003</v>
      </c>
      <c r="D13" s="105">
        <f t="shared" si="1"/>
        <v>503.45400000000001</v>
      </c>
      <c r="E13" s="109">
        <f t="shared" si="1"/>
        <v>507.02099999999996</v>
      </c>
      <c r="F13" s="43"/>
      <c r="G13" s="44"/>
      <c r="H13" s="71"/>
      <c r="I13" s="43"/>
      <c r="J13" s="44"/>
      <c r="K13" s="45"/>
      <c r="L13" s="43"/>
      <c r="M13" s="44"/>
      <c r="N13" s="100"/>
      <c r="O13" s="61">
        <f t="shared" si="0"/>
        <v>1517.8630000000001</v>
      </c>
      <c r="P13" s="52"/>
      <c r="Q13" s="53"/>
    </row>
    <row r="14" spans="1:17" s="23" customFormat="1" ht="32.450000000000003" customHeight="1" x14ac:dyDescent="0.2">
      <c r="A14" s="29" t="s">
        <v>17</v>
      </c>
      <c r="B14" s="38" t="s">
        <v>6</v>
      </c>
      <c r="C14" s="43">
        <v>30.451000000000001</v>
      </c>
      <c r="D14" s="105">
        <v>42.988999999999997</v>
      </c>
      <c r="E14" s="71">
        <v>36.048000000000002</v>
      </c>
      <c r="F14" s="59"/>
      <c r="G14" s="87"/>
      <c r="H14" s="26"/>
      <c r="I14" s="64"/>
      <c r="J14" s="24"/>
      <c r="K14" s="65"/>
      <c r="L14" s="93"/>
      <c r="M14" s="87"/>
      <c r="N14" s="101"/>
      <c r="O14" s="61">
        <f t="shared" si="0"/>
        <v>109.488</v>
      </c>
      <c r="P14" s="52"/>
      <c r="Q14" s="54"/>
    </row>
    <row r="15" spans="1:17" s="10" customFormat="1" ht="49.15" customHeight="1" x14ac:dyDescent="0.2">
      <c r="A15" s="28" t="s">
        <v>15</v>
      </c>
      <c r="B15" s="37" t="s">
        <v>6</v>
      </c>
      <c r="C15" s="70">
        <f>C11-C13</f>
        <v>6468.8119999999999</v>
      </c>
      <c r="D15" s="104">
        <v>5892.0459999999994</v>
      </c>
      <c r="E15" s="32">
        <v>5452.5789999999997</v>
      </c>
      <c r="F15" s="64"/>
      <c r="G15" s="57"/>
      <c r="H15" s="32"/>
      <c r="I15" s="64"/>
      <c r="J15" s="24"/>
      <c r="K15" s="65"/>
      <c r="L15" s="64"/>
      <c r="M15" s="24"/>
      <c r="N15" s="98"/>
      <c r="O15" s="61">
        <f t="shared" si="0"/>
        <v>17813.436999999998</v>
      </c>
      <c r="P15" s="52"/>
      <c r="Q15" s="53"/>
    </row>
    <row r="16" spans="1:17" s="10" customFormat="1" ht="44.45" customHeight="1" x14ac:dyDescent="0.2">
      <c r="A16" s="28" t="s">
        <v>11</v>
      </c>
      <c r="B16" s="37" t="s">
        <v>12</v>
      </c>
      <c r="C16" s="66">
        <v>1108.83</v>
      </c>
      <c r="D16" s="106">
        <v>1037.0251000000001</v>
      </c>
      <c r="E16" s="110">
        <f>E17*1.1771</f>
        <v>1004.0663000000001</v>
      </c>
      <c r="F16" s="58"/>
      <c r="G16" s="63"/>
      <c r="H16" s="49"/>
      <c r="I16" s="64"/>
      <c r="J16" s="24"/>
      <c r="K16" s="65"/>
      <c r="L16" s="66"/>
      <c r="M16" s="63"/>
      <c r="N16" s="99"/>
      <c r="O16" s="61">
        <f t="shared" si="0"/>
        <v>3149.9213999999997</v>
      </c>
      <c r="P16" s="52"/>
      <c r="Q16" s="53"/>
    </row>
    <row r="17" spans="1:47" ht="44.45" customHeight="1" thickBot="1" x14ac:dyDescent="0.25">
      <c r="A17" s="30" t="s">
        <v>13</v>
      </c>
      <c r="B17" s="39" t="s">
        <v>14</v>
      </c>
      <c r="C17" s="67">
        <v>942</v>
      </c>
      <c r="D17" s="107">
        <v>881</v>
      </c>
      <c r="E17" s="50">
        <v>853</v>
      </c>
      <c r="F17" s="60"/>
      <c r="G17" s="50"/>
      <c r="H17" s="50"/>
      <c r="I17" s="67"/>
      <c r="J17" s="68"/>
      <c r="K17" s="69"/>
      <c r="L17" s="94"/>
      <c r="M17" s="95"/>
      <c r="N17" s="102"/>
      <c r="O17" s="62">
        <f t="shared" si="0"/>
        <v>2676</v>
      </c>
      <c r="P17" s="52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48">
        <v>8260</v>
      </c>
      <c r="J19" s="48">
        <v>8280</v>
      </c>
      <c r="K19" s="48">
        <v>8270</v>
      </c>
      <c r="L19" s="3">
        <v>8290</v>
      </c>
      <c r="M19" s="48">
        <v>8260</v>
      </c>
      <c r="N19" s="48">
        <v>8260</v>
      </c>
    </row>
    <row r="20" spans="1:47" ht="14.25" hidden="1" x14ac:dyDescent="0.2">
      <c r="A20" s="21"/>
      <c r="B20" s="14"/>
      <c r="C20" s="74">
        <v>1.1786000000000001</v>
      </c>
      <c r="D20" s="74">
        <v>1.1786000000000001</v>
      </c>
      <c r="E20" s="75">
        <v>1.18</v>
      </c>
      <c r="F20" s="79">
        <v>1.1771</v>
      </c>
      <c r="G20" s="80">
        <v>1.1757</v>
      </c>
      <c r="H20" s="80">
        <v>1.1741999999999999</v>
      </c>
      <c r="I20" s="80">
        <v>1.18</v>
      </c>
      <c r="J20" s="80">
        <v>1.1829000000000001</v>
      </c>
      <c r="K20" s="80">
        <v>1.1814</v>
      </c>
      <c r="L20" s="78">
        <v>1.1841999999999999</v>
      </c>
      <c r="M20" s="78">
        <f>M19/7000</f>
        <v>1.18</v>
      </c>
      <c r="N20" s="78">
        <v>1.18</v>
      </c>
    </row>
    <row r="21" spans="1:47" ht="17.45" hidden="1" customHeight="1" x14ac:dyDescent="0.2">
      <c r="A21" s="21"/>
      <c r="B21" s="14"/>
      <c r="C21" s="76">
        <f>C20*C17</f>
        <v>1110.2412000000002</v>
      </c>
      <c r="D21" s="77">
        <f>D17*D20</f>
        <v>1038.3466000000001</v>
      </c>
      <c r="E21" s="12">
        <f>E20*E17</f>
        <v>1006.54</v>
      </c>
      <c r="F21" s="79">
        <f>F20*F17</f>
        <v>0</v>
      </c>
      <c r="G21" s="80">
        <f>G20*G17</f>
        <v>0</v>
      </c>
      <c r="H21" s="80">
        <f t="shared" ref="H21:N21" si="2">H20*H17</f>
        <v>0</v>
      </c>
      <c r="I21" s="80">
        <f t="shared" si="2"/>
        <v>0</v>
      </c>
      <c r="J21" s="80">
        <f t="shared" si="2"/>
        <v>0</v>
      </c>
      <c r="K21" s="80">
        <f t="shared" si="2"/>
        <v>0</v>
      </c>
      <c r="L21" s="80">
        <f t="shared" si="2"/>
        <v>0</v>
      </c>
      <c r="M21" s="80">
        <f t="shared" si="2"/>
        <v>0</v>
      </c>
      <c r="N21" s="80">
        <f t="shared" si="2"/>
        <v>0</v>
      </c>
      <c r="O21" s="7"/>
      <c r="P21" s="55"/>
      <c r="Q21" s="55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82">
        <f t="shared" ref="C22:L22" si="3">C21-C16</f>
        <v>1.4112000000002354</v>
      </c>
      <c r="D22" s="82">
        <f t="shared" si="3"/>
        <v>1.3215000000000146</v>
      </c>
      <c r="E22" s="82">
        <f t="shared" si="3"/>
        <v>2.4736999999998943</v>
      </c>
      <c r="F22" s="82">
        <f t="shared" si="3"/>
        <v>0</v>
      </c>
      <c r="G22" s="82">
        <f t="shared" si="3"/>
        <v>0</v>
      </c>
      <c r="H22" s="82">
        <f t="shared" si="3"/>
        <v>0</v>
      </c>
      <c r="I22" s="82">
        <f t="shared" si="3"/>
        <v>0</v>
      </c>
      <c r="J22" s="82">
        <f t="shared" si="3"/>
        <v>0</v>
      </c>
      <c r="K22" s="82">
        <f t="shared" si="3"/>
        <v>0</v>
      </c>
      <c r="L22" s="82">
        <f t="shared" si="3"/>
        <v>0</v>
      </c>
      <c r="M22" s="82">
        <f>M21-M16</f>
        <v>0</v>
      </c>
      <c r="N22" s="82">
        <f>N21-N16</f>
        <v>0</v>
      </c>
      <c r="O22" s="81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3"/>
      <c r="AC22" s="113"/>
      <c r="AD22" s="113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56"/>
      <c r="Q23" s="56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96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55"/>
      <c r="Q24" s="55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55"/>
      <c r="Q25" s="55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55"/>
      <c r="Q26" s="55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2021г.</vt:lpstr>
      <vt:lpstr>'Факт АО "НТГ" 2021г.'!Область_печати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2021-04-01T08:37:00Z</dcterms:modified>
</cp:coreProperties>
</file>