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План АО &quot;НТГ&quot; на 2018г." sheetId="1" r:id="rId1"/>
  </sheets>
  <calcPr calcId="152511" concurrentCalc="0"/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L11" i="1"/>
  <c r="M11" i="1"/>
  <c r="N11" i="1"/>
  <c r="O14" i="1"/>
  <c r="C10" i="1"/>
  <c r="C12" i="1"/>
  <c r="C15" i="1"/>
  <c r="C16" i="1"/>
  <c r="D10" i="1"/>
  <c r="D12" i="1"/>
  <c r="D15" i="1"/>
  <c r="E10" i="1"/>
  <c r="E12" i="1"/>
  <c r="E15" i="1"/>
  <c r="F10" i="1"/>
  <c r="F12" i="1"/>
  <c r="F15" i="1"/>
  <c r="G10" i="1"/>
  <c r="G12" i="1"/>
  <c r="G15" i="1"/>
  <c r="H10" i="1"/>
  <c r="H12" i="1"/>
  <c r="H15" i="1"/>
  <c r="I10" i="1"/>
  <c r="I12" i="1"/>
  <c r="I15" i="1"/>
  <c r="J10" i="1"/>
  <c r="J12" i="1"/>
  <c r="J15" i="1"/>
  <c r="K10" i="1"/>
  <c r="K12" i="1"/>
  <c r="K15" i="1"/>
  <c r="L10" i="1"/>
  <c r="L12" i="1"/>
  <c r="L15" i="1"/>
  <c r="M10" i="1"/>
  <c r="M12" i="1"/>
  <c r="M15" i="1"/>
  <c r="N10" i="1"/>
  <c r="N12" i="1"/>
  <c r="N15" i="1"/>
  <c r="O9" i="1"/>
  <c r="O10" i="1"/>
  <c r="O11" i="1"/>
  <c r="O12" i="1"/>
  <c r="O13" i="1"/>
  <c r="O15" i="1"/>
  <c r="D16" i="1"/>
  <c r="E16" i="1"/>
  <c r="F16" i="1"/>
  <c r="G16" i="1"/>
  <c r="H16" i="1"/>
  <c r="I16" i="1"/>
  <c r="J16" i="1"/>
  <c r="K16" i="1"/>
  <c r="L16" i="1"/>
  <c r="M16" i="1"/>
  <c r="N16" i="1"/>
  <c r="O16" i="1"/>
  <c r="O17" i="1"/>
  <c r="O8" i="1"/>
</calcChain>
</file>

<file path=xl/sharedStrings.xml><?xml version="1.0" encoding="utf-8"?>
<sst xmlns="http://schemas.openxmlformats.org/spreadsheetml/2006/main" count="40" uniqueCount="33">
  <si>
    <t>Наименование</t>
  </si>
  <si>
    <t>Ед.Изм.</t>
  </si>
  <si>
    <t>1 квартал</t>
  </si>
  <si>
    <t>2 квартал</t>
  </si>
  <si>
    <t>3 квартал</t>
  </si>
  <si>
    <t>4 квартал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</si>
  <si>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</si>
  <si>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</si>
  <si>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</si>
  <si>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</si>
  <si>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</si>
  <si>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</si>
  <si>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</si>
  <si>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</si>
  <si>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</si>
  <si>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</si>
  <si>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</si>
  <si>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</si>
  <si>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</si>
  <si>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</si>
  <si>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</si>
  <si>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</si>
  <si>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</si>
  <si>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</si>
  <si>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</si>
  <si>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</si>
  <si>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</si>
  <si>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t>Собственное потребление 
АО "Норильсктрансгаз"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</si>
  <si>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</si>
  <si>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Потери при передаче тепловой энергии</t>
  </si>
  <si>
    <t>в т.ч. потери</t>
  </si>
  <si>
    <t>2018 Год</t>
  </si>
  <si>
    <t>План отпуска тепловой энергии котельной АО "Норильсктрансгаз" в п. Тухард в 2018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</si>
</sst>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6"/>
      <name val="Tahoma"/>
      <family val="2"/>
      <charset val="204"/>
    </font>
    <font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sz val="11"/>
      <color indexed="61"/>
      <name val="Tahoma"/>
      <family val="2"/>
      <charset val="204"/>
    </font>
    <font>
      <sz val="11"/>
      <color rgb="FFCC99FF"/>
      <name val="Tahoma"/>
      <family val="2"/>
      <charset val="204"/>
    </font>
    <font>
      <sz val="10"/>
      <name val="Arial"/>
      <family val="2"/>
      <charset val="204"/>
    </font>
    <font>
      <vertAlign val="superscript"/>
      <sz val="12"/>
      <name val="Tahoma"/>
      <family val="2"/>
      <charset val="204"/>
    </font>
    <font>
      <i/>
      <sz val="1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9" fontId="11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165" fontId="3" fillId="0" borderId="0" xfId="0" applyNumberFormat="1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5" fontId="9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 wrapText="1"/>
    </xf>
    <xf numFmtId="164" fontId="13" fillId="0" borderId="11" xfId="0" applyNumberFormat="1" applyFont="1" applyFill="1" applyBorder="1" applyAlignment="1">
      <alignment horizontal="center" vertical="center" wrapText="1"/>
    </xf>
    <xf numFmtId="164" fontId="13" fillId="0" borderId="13" xfId="0" applyNumberFormat="1" applyFont="1" applyFill="1" applyBorder="1" applyAlignment="1">
      <alignment horizontal="center" vertical="center" wrapText="1"/>
    </xf>
    <xf numFmtId="164" fontId="13" fillId="0" borderId="12" xfId="0" applyNumberFormat="1" applyFont="1" applyFill="1" applyBorder="1" applyAlignment="1">
      <alignment horizontal="center" vertical="center" wrapText="1"/>
    </xf>
    <xf numFmtId="164" fontId="13" fillId="0" borderId="26" xfId="0" applyNumberFormat="1" applyFont="1" applyBorder="1" applyAlignment="1">
      <alignment horizontal="center" vertical="center"/>
    </xf>
    <xf numFmtId="2" fontId="4" fillId="0" borderId="0" xfId="0" applyNumberFormat="1" applyFont="1"/>
    <xf numFmtId="164" fontId="3" fillId="0" borderId="5" xfId="0" applyNumberFormat="1" applyFont="1" applyBorder="1" applyAlignment="1">
      <alignment horizontal="center" vertical="center"/>
    </xf>
    <xf numFmtId="164" fontId="13" fillId="0" borderId="27" xfId="0" applyNumberFormat="1" applyFont="1" applyFill="1" applyBorder="1" applyAlignment="1">
      <alignment horizontal="center" vertical="center" wrapText="1"/>
    </xf>
    <xf numFmtId="164" fontId="13" fillId="0" borderId="28" xfId="0" applyNumberFormat="1" applyFont="1" applyFill="1" applyBorder="1" applyAlignment="1">
      <alignment horizontal="center" vertical="center" wrapText="1"/>
    </xf>
    <xf numFmtId="164" fontId="13" fillId="0" borderId="14" xfId="0" applyNumberFormat="1" applyFont="1" applyFill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2" fontId="3" fillId="0" borderId="11" xfId="0" applyNumberFormat="1" applyFont="1" applyBorder="1" applyAlignment="1">
      <alignment horizontal="left" vertical="center" wrapText="1"/>
    </xf>
    <xf numFmtId="2" fontId="3" fillId="0" borderId="11" xfId="0" applyNumberFormat="1" applyFont="1" applyFill="1" applyBorder="1" applyAlignment="1">
      <alignment horizontal="left" vertical="center" wrapText="1"/>
    </xf>
    <xf numFmtId="2" fontId="13" fillId="0" borderId="11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Medium9"/>
  <colors>
    <mruColors>
      <color rgb="FFBBFBD0"/>
      <color rgb="FFB8E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8"/>
  <sheetViews>
    <sheetView tabSelected="1" zoomScale="50" zoomScaleNormal="50" workbookViewId="0">
      <selection activeCell="A4" sqref="A4:O4"/>
    </sheetView>
  </sheetViews>
  <sheetFormatPr defaultColWidth="8.85546875" defaultRowHeight="12.75" x14ac:dyDescent="0.2"/>
  <cols>
    <col min="1" max="1" width="31.7109375" style="3" customWidth="1"/>
    <col min="2" max="2" width="13.140625" style="8" customWidth="1"/>
    <col min="3" max="14" width="11.42578125" style="8" customWidth="1"/>
    <col min="15" max="15" width="13.28515625" style="8" customWidth="1"/>
    <col min="16" max="19" width="8.85546875" style="3"/>
    <col min="20" max="20" width="11.85546875" style="3" bestFit="1" customWidth="1"/>
    <col min="21" max="16384" width="8.85546875" style="3"/>
  </cols>
  <sheetData>
    <row r="2" spans="1:20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</row>
    <row r="3" spans="1:20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</row>
    <row r="4" spans="1:20" ht="30.6" customHeight="1" x14ac:dyDescent="0.2">
      <c r="A4" s="101" t="s">
        <v>32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</row>
    <row r="5" spans="1:20" ht="13.5" thickBo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  <c r="Q5" s="7"/>
      <c r="R5" s="7"/>
      <c r="S5" s="7"/>
      <c r="T5" s="7"/>
    </row>
    <row r="6" spans="1:20" s="8" customFormat="1" ht="19.149999999999999" customHeight="1" x14ac:dyDescent="0.2">
      <c r="A6" s="103" t="s">
        <v>0</v>
      </c>
      <c r="B6" s="105" t="s">
        <v>1</v>
      </c>
      <c r="C6" s="107" t="s">
        <v>2</v>
      </c>
      <c r="D6" s="108"/>
      <c r="E6" s="109"/>
      <c r="F6" s="103" t="s">
        <v>3</v>
      </c>
      <c r="G6" s="108"/>
      <c r="H6" s="105"/>
      <c r="I6" s="107" t="s">
        <v>4</v>
      </c>
      <c r="J6" s="108"/>
      <c r="K6" s="109"/>
      <c r="L6" s="103" t="s">
        <v>5</v>
      </c>
      <c r="M6" s="108"/>
      <c r="N6" s="105"/>
      <c r="O6" s="99" t="s">
        <v>31</v>
      </c>
      <c r="P6" s="9"/>
      <c r="Q6" s="10"/>
      <c r="R6" s="10"/>
      <c r="S6" s="10"/>
      <c r="T6" s="10"/>
    </row>
    <row r="7" spans="1:20" s="8" customFormat="1" ht="27" customHeight="1" thickBot="1" x14ac:dyDescent="0.25">
      <c r="A7" s="104"/>
      <c r="B7" s="106"/>
      <c r="C7" s="42" t="s">
        <v>6</v>
      </c>
      <c r="D7" s="36" t="s">
        <v>7</v>
      </c>
      <c r="E7" s="39" t="s">
        <v>8</v>
      </c>
      <c r="F7" s="40" t="s">
        <v>9</v>
      </c>
      <c r="G7" s="36" t="s">
        <v>10</v>
      </c>
      <c r="H7" s="41" t="s">
        <v>11</v>
      </c>
      <c r="I7" s="42" t="s">
        <v>12</v>
      </c>
      <c r="J7" s="36" t="s">
        <v>13</v>
      </c>
      <c r="K7" s="39" t="s">
        <v>14</v>
      </c>
      <c r="L7" s="40" t="s">
        <v>15</v>
      </c>
      <c r="M7" s="36" t="s">
        <v>16</v>
      </c>
      <c r="N7" s="41" t="s">
        <v>17</v>
      </c>
      <c r="O7" s="100"/>
      <c r="P7" s="9"/>
      <c r="Q7" s="11"/>
      <c r="R7" s="11"/>
      <c r="S7" s="11"/>
      <c r="T7" s="11"/>
    </row>
    <row r="8" spans="1:20" ht="44.45" customHeight="1" x14ac:dyDescent="0.2">
      <c r="A8" s="93" t="s">
        <v>18</v>
      </c>
      <c r="B8" s="43" t="s">
        <v>19</v>
      </c>
      <c r="C8" s="46">
        <v>6976</v>
      </c>
      <c r="D8" s="47">
        <v>6745</v>
      </c>
      <c r="E8" s="48">
        <v>6515</v>
      </c>
      <c r="F8" s="66">
        <v>5101</v>
      </c>
      <c r="G8" s="47">
        <v>4928</v>
      </c>
      <c r="H8" s="67">
        <v>3069</v>
      </c>
      <c r="I8" s="88">
        <v>1250</v>
      </c>
      <c r="J8" s="47">
        <v>1394</v>
      </c>
      <c r="K8" s="48">
        <v>1555</v>
      </c>
      <c r="L8" s="49">
        <v>4447</v>
      </c>
      <c r="M8" s="50">
        <v>6238</v>
      </c>
      <c r="N8" s="51">
        <v>7483</v>
      </c>
      <c r="O8" s="52">
        <f>SUM(C8:N8)</f>
        <v>55701</v>
      </c>
      <c r="P8" s="6"/>
      <c r="Q8" s="12"/>
      <c r="R8" s="12"/>
      <c r="S8" s="12"/>
      <c r="T8" s="13"/>
    </row>
    <row r="9" spans="1:20" ht="44.45" customHeight="1" x14ac:dyDescent="0.2">
      <c r="A9" s="94" t="s">
        <v>20</v>
      </c>
      <c r="B9" s="44" t="s">
        <v>19</v>
      </c>
      <c r="C9" s="53">
        <v>77.33</v>
      </c>
      <c r="D9" s="54">
        <v>82.87</v>
      </c>
      <c r="E9" s="55">
        <v>72.08</v>
      </c>
      <c r="F9" s="56">
        <v>42.38</v>
      </c>
      <c r="G9" s="54">
        <v>51.48</v>
      </c>
      <c r="H9" s="57">
        <v>20.18</v>
      </c>
      <c r="I9" s="53">
        <v>10.89</v>
      </c>
      <c r="J9" s="54">
        <v>11.73</v>
      </c>
      <c r="K9" s="55">
        <v>15.3</v>
      </c>
      <c r="L9" s="56">
        <v>38.549999999999997</v>
      </c>
      <c r="M9" s="54">
        <v>70.08</v>
      </c>
      <c r="N9" s="57">
        <v>63.09</v>
      </c>
      <c r="O9" s="58">
        <f t="shared" ref="O9:O17" si="0">SUM(C9:N9)</f>
        <v>555.96</v>
      </c>
      <c r="P9" s="6"/>
      <c r="Q9" s="12"/>
      <c r="R9" s="12"/>
      <c r="S9" s="12"/>
      <c r="T9" s="13"/>
    </row>
    <row r="10" spans="1:20" s="17" customFormat="1" ht="44.45" customHeight="1" x14ac:dyDescent="0.2">
      <c r="A10" s="95" t="s">
        <v>21</v>
      </c>
      <c r="B10" s="14" t="s">
        <v>19</v>
      </c>
      <c r="C10" s="53">
        <f>C8-C9</f>
        <v>6898.67</v>
      </c>
      <c r="D10" s="54">
        <f t="shared" ref="D10:N10" si="1">D8-D9</f>
        <v>6662.13</v>
      </c>
      <c r="E10" s="55">
        <f t="shared" si="1"/>
        <v>6442.92</v>
      </c>
      <c r="F10" s="56">
        <f t="shared" si="1"/>
        <v>5058.62</v>
      </c>
      <c r="G10" s="54">
        <f t="shared" si="1"/>
        <v>4876.5200000000004</v>
      </c>
      <c r="H10" s="57">
        <f t="shared" si="1"/>
        <v>3048.82</v>
      </c>
      <c r="I10" s="53">
        <f t="shared" si="1"/>
        <v>1239.1099999999999</v>
      </c>
      <c r="J10" s="54">
        <f t="shared" si="1"/>
        <v>1382.27</v>
      </c>
      <c r="K10" s="55">
        <f t="shared" si="1"/>
        <v>1539.7</v>
      </c>
      <c r="L10" s="56">
        <f t="shared" si="1"/>
        <v>4408.45</v>
      </c>
      <c r="M10" s="54">
        <f t="shared" si="1"/>
        <v>6167.92</v>
      </c>
      <c r="N10" s="57">
        <f t="shared" si="1"/>
        <v>7419.91</v>
      </c>
      <c r="O10" s="58">
        <f t="shared" si="0"/>
        <v>55145.039999999994</v>
      </c>
      <c r="P10" s="15"/>
      <c r="Q10" s="16"/>
      <c r="R10" s="16"/>
      <c r="S10" s="16"/>
      <c r="T10" s="13"/>
    </row>
    <row r="11" spans="1:20" s="17" customFormat="1" ht="52.15" customHeight="1" x14ac:dyDescent="0.2">
      <c r="A11" s="95" t="s">
        <v>29</v>
      </c>
      <c r="B11" s="14" t="s">
        <v>19</v>
      </c>
      <c r="C11" s="53">
        <f>574.14-C14</f>
        <v>484</v>
      </c>
      <c r="D11" s="54">
        <f>518.57-D14</f>
        <v>438.51200000000006</v>
      </c>
      <c r="E11" s="65">
        <f>574.14-E14</f>
        <v>491.7</v>
      </c>
      <c r="F11" s="56">
        <f>555.64-F14</f>
        <v>485.30099999999999</v>
      </c>
      <c r="G11" s="54">
        <f>574.14-G14</f>
        <v>510.68099999999998</v>
      </c>
      <c r="H11" s="68">
        <f>555.64-H14</f>
        <v>511.49</v>
      </c>
      <c r="I11" s="53">
        <f>162.35-I14</f>
        <v>145.67499999999998</v>
      </c>
      <c r="J11" s="54">
        <f>162.35-J14</f>
        <v>145.11599999999999</v>
      </c>
      <c r="K11" s="55">
        <f>555.64-K14</f>
        <v>501.11699999999996</v>
      </c>
      <c r="L11" s="69">
        <f>574.14-L14</f>
        <v>513.87599999999998</v>
      </c>
      <c r="M11" s="54">
        <f>555.64-M14</f>
        <v>479.67899999999997</v>
      </c>
      <c r="N11" s="68">
        <f>574.14-N14</f>
        <v>489.71299999999997</v>
      </c>
      <c r="O11" s="58">
        <f t="shared" si="0"/>
        <v>5196.8600000000006</v>
      </c>
      <c r="P11" s="15"/>
      <c r="Q11" s="18"/>
      <c r="R11" s="18"/>
      <c r="S11" s="18"/>
      <c r="T11" s="13"/>
    </row>
    <row r="12" spans="1:20" s="17" customFormat="1" ht="51" customHeight="1" x14ac:dyDescent="0.2">
      <c r="A12" s="96" t="s">
        <v>22</v>
      </c>
      <c r="B12" s="19" t="s">
        <v>19</v>
      </c>
      <c r="C12" s="59">
        <f>C10-C11</f>
        <v>6414.67</v>
      </c>
      <c r="D12" s="60">
        <f t="shared" ref="D12:N12" si="2">D10-D11</f>
        <v>6223.6180000000004</v>
      </c>
      <c r="E12" s="61">
        <f t="shared" si="2"/>
        <v>5951.22</v>
      </c>
      <c r="F12" s="62">
        <f t="shared" si="2"/>
        <v>4573.3189999999995</v>
      </c>
      <c r="G12" s="60">
        <f t="shared" si="2"/>
        <v>4365.8390000000009</v>
      </c>
      <c r="H12" s="63">
        <f t="shared" si="2"/>
        <v>2537.33</v>
      </c>
      <c r="I12" s="59">
        <f t="shared" si="2"/>
        <v>1093.4349999999999</v>
      </c>
      <c r="J12" s="60">
        <f t="shared" si="2"/>
        <v>1237.154</v>
      </c>
      <c r="K12" s="61">
        <f t="shared" si="2"/>
        <v>1038.5830000000001</v>
      </c>
      <c r="L12" s="62">
        <f t="shared" si="2"/>
        <v>3894.5739999999996</v>
      </c>
      <c r="M12" s="60">
        <f t="shared" si="2"/>
        <v>5688.241</v>
      </c>
      <c r="N12" s="63">
        <f t="shared" si="2"/>
        <v>6930.1970000000001</v>
      </c>
      <c r="O12" s="64">
        <f t="shared" si="0"/>
        <v>49948.18</v>
      </c>
      <c r="P12" s="15"/>
      <c r="Q12" s="12"/>
      <c r="R12" s="12"/>
      <c r="S12" s="12"/>
      <c r="T12" s="13"/>
    </row>
    <row r="13" spans="1:20" s="17" customFormat="1" ht="44.45" customHeight="1" x14ac:dyDescent="0.2">
      <c r="A13" s="95" t="s">
        <v>23</v>
      </c>
      <c r="B13" s="14" t="s">
        <v>19</v>
      </c>
      <c r="C13" s="59">
        <v>1011.37</v>
      </c>
      <c r="D13" s="60">
        <v>878.55399999999997</v>
      </c>
      <c r="E13" s="61">
        <v>909.73299999999995</v>
      </c>
      <c r="F13" s="62">
        <v>770.74800000000005</v>
      </c>
      <c r="G13" s="60">
        <v>673.03</v>
      </c>
      <c r="H13" s="63">
        <v>526.06600000000003</v>
      </c>
      <c r="I13" s="59">
        <v>125.35</v>
      </c>
      <c r="J13" s="60">
        <v>126.40900000000001</v>
      </c>
      <c r="K13" s="61">
        <v>632.95399999999995</v>
      </c>
      <c r="L13" s="56">
        <v>705.94899999999996</v>
      </c>
      <c r="M13" s="54">
        <v>846.779</v>
      </c>
      <c r="N13" s="57">
        <v>930.36199999999997</v>
      </c>
      <c r="O13" s="58">
        <f t="shared" si="0"/>
        <v>8137.3039999999992</v>
      </c>
      <c r="P13" s="15"/>
      <c r="Q13" s="16"/>
      <c r="R13" s="16"/>
      <c r="S13" s="16"/>
      <c r="T13" s="13"/>
    </row>
    <row r="14" spans="1:20" s="87" customFormat="1" ht="32.450000000000003" customHeight="1" x14ac:dyDescent="0.2">
      <c r="A14" s="97" t="s">
        <v>30</v>
      </c>
      <c r="B14" s="82" t="s">
        <v>19</v>
      </c>
      <c r="C14" s="83">
        <v>90.14</v>
      </c>
      <c r="D14" s="84">
        <v>80.058000000000007</v>
      </c>
      <c r="E14" s="85">
        <v>82.44</v>
      </c>
      <c r="F14" s="90">
        <v>70.338999999999999</v>
      </c>
      <c r="G14" s="85">
        <v>63.459000000000003</v>
      </c>
      <c r="H14" s="91">
        <v>44.15</v>
      </c>
      <c r="I14" s="89">
        <v>16.675000000000001</v>
      </c>
      <c r="J14" s="85">
        <v>17.234000000000002</v>
      </c>
      <c r="K14" s="85">
        <v>54.523000000000003</v>
      </c>
      <c r="L14" s="90">
        <v>60.264000000000003</v>
      </c>
      <c r="M14" s="85">
        <v>75.960999999999999</v>
      </c>
      <c r="N14" s="92">
        <v>84.427000000000007</v>
      </c>
      <c r="O14" s="86">
        <f t="shared" ref="O14" si="3">SUM(C14:N14)</f>
        <v>739.67</v>
      </c>
    </row>
    <row r="15" spans="1:20" s="17" customFormat="1" ht="49.15" customHeight="1" x14ac:dyDescent="0.2">
      <c r="A15" s="96" t="s">
        <v>27</v>
      </c>
      <c r="B15" s="19" t="s">
        <v>19</v>
      </c>
      <c r="C15" s="59">
        <f t="shared" ref="C15:N15" si="4">C12-C13</f>
        <v>5403.3</v>
      </c>
      <c r="D15" s="60">
        <f t="shared" si="4"/>
        <v>5345.0640000000003</v>
      </c>
      <c r="E15" s="61">
        <f t="shared" si="4"/>
        <v>5041.4870000000001</v>
      </c>
      <c r="F15" s="62">
        <f t="shared" si="4"/>
        <v>3802.5709999999995</v>
      </c>
      <c r="G15" s="60">
        <f t="shared" si="4"/>
        <v>3692.8090000000011</v>
      </c>
      <c r="H15" s="63">
        <f t="shared" si="4"/>
        <v>2011.2639999999999</v>
      </c>
      <c r="I15" s="59">
        <f t="shared" si="4"/>
        <v>968.08499999999992</v>
      </c>
      <c r="J15" s="60">
        <f t="shared" si="4"/>
        <v>1110.7449999999999</v>
      </c>
      <c r="K15" s="61">
        <f t="shared" si="4"/>
        <v>405.62900000000013</v>
      </c>
      <c r="L15" s="62">
        <f t="shared" si="4"/>
        <v>3188.6249999999995</v>
      </c>
      <c r="M15" s="60">
        <f t="shared" si="4"/>
        <v>4841.4619999999995</v>
      </c>
      <c r="N15" s="63">
        <f t="shared" si="4"/>
        <v>5999.835</v>
      </c>
      <c r="O15" s="64">
        <f t="shared" si="0"/>
        <v>41810.875999999997</v>
      </c>
      <c r="P15" s="15"/>
      <c r="Q15" s="16"/>
      <c r="R15" s="16"/>
      <c r="S15" s="16"/>
      <c r="T15" s="13"/>
    </row>
    <row r="16" spans="1:20" s="17" customFormat="1" ht="44.45" customHeight="1" x14ac:dyDescent="0.2">
      <c r="A16" s="95" t="s">
        <v>24</v>
      </c>
      <c r="B16" s="14" t="s">
        <v>25</v>
      </c>
      <c r="C16" s="77">
        <f>C17*1.17</f>
        <v>1287</v>
      </c>
      <c r="D16" s="78">
        <f t="shared" ref="D16:N16" si="5">D17*1.17</f>
        <v>1236.6899999999998</v>
      </c>
      <c r="E16" s="79">
        <f t="shared" si="5"/>
        <v>1093.95</v>
      </c>
      <c r="F16" s="80">
        <f t="shared" si="5"/>
        <v>883.34999999999991</v>
      </c>
      <c r="G16" s="78">
        <f t="shared" si="5"/>
        <v>916.1099999999999</v>
      </c>
      <c r="H16" s="81">
        <f t="shared" si="5"/>
        <v>507.78</v>
      </c>
      <c r="I16" s="77">
        <f t="shared" si="5"/>
        <v>203.57999999999998</v>
      </c>
      <c r="J16" s="78">
        <f t="shared" si="5"/>
        <v>228.14999999999998</v>
      </c>
      <c r="K16" s="79">
        <f t="shared" si="5"/>
        <v>264.41999999999996</v>
      </c>
      <c r="L16" s="80">
        <f t="shared" si="5"/>
        <v>848.25</v>
      </c>
      <c r="M16" s="78">
        <f t="shared" si="5"/>
        <v>1051.83</v>
      </c>
      <c r="N16" s="81">
        <f t="shared" si="5"/>
        <v>1354.86</v>
      </c>
      <c r="O16" s="58">
        <f t="shared" si="0"/>
        <v>9875.9699999999993</v>
      </c>
      <c r="P16" s="15"/>
      <c r="Q16" s="16"/>
      <c r="R16" s="16"/>
      <c r="S16" s="16"/>
      <c r="T16" s="13"/>
    </row>
    <row r="17" spans="1:57" ht="44.45" customHeight="1" thickBot="1" x14ac:dyDescent="0.25">
      <c r="A17" s="98" t="s">
        <v>26</v>
      </c>
      <c r="B17" s="70" t="s">
        <v>28</v>
      </c>
      <c r="C17" s="71">
        <v>1100</v>
      </c>
      <c r="D17" s="72">
        <v>1057</v>
      </c>
      <c r="E17" s="73">
        <v>935</v>
      </c>
      <c r="F17" s="74">
        <v>755</v>
      </c>
      <c r="G17" s="72">
        <v>783</v>
      </c>
      <c r="H17" s="75">
        <v>434</v>
      </c>
      <c r="I17" s="71">
        <v>174</v>
      </c>
      <c r="J17" s="72">
        <v>195</v>
      </c>
      <c r="K17" s="73">
        <v>226</v>
      </c>
      <c r="L17" s="74">
        <v>725</v>
      </c>
      <c r="M17" s="72">
        <v>899</v>
      </c>
      <c r="N17" s="75">
        <v>1158</v>
      </c>
      <c r="O17" s="76">
        <f t="shared" si="0"/>
        <v>8441</v>
      </c>
      <c r="P17" s="6"/>
      <c r="Q17" s="12"/>
      <c r="R17" s="12"/>
      <c r="S17" s="12"/>
      <c r="T17" s="13"/>
    </row>
    <row r="18" spans="1:57" x14ac:dyDescent="0.2">
      <c r="A18" s="20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6"/>
      <c r="Q18" s="7"/>
      <c r="R18" s="7"/>
      <c r="S18" s="7"/>
      <c r="T18" s="7"/>
    </row>
    <row r="19" spans="1:57" ht="14.25" x14ac:dyDescent="0.2">
      <c r="A19" s="37"/>
      <c r="B19" s="23"/>
      <c r="C19" s="21"/>
      <c r="D19" s="21"/>
      <c r="E19" s="21"/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4"/>
      <c r="Q19" s="1"/>
    </row>
    <row r="20" spans="1:57" ht="14.25" x14ac:dyDescent="0.2">
      <c r="A20" s="37"/>
      <c r="B20" s="23"/>
      <c r="C20" s="25"/>
      <c r="D20" s="25"/>
      <c r="E20" s="25"/>
      <c r="F20" s="25"/>
      <c r="G20" s="25"/>
      <c r="H20" s="21"/>
      <c r="I20" s="21"/>
      <c r="J20" s="21"/>
      <c r="K20" s="21"/>
      <c r="L20" s="21"/>
      <c r="M20" s="21"/>
      <c r="N20" s="21"/>
      <c r="O20" s="21"/>
      <c r="P20" s="24"/>
      <c r="Q20" s="1"/>
    </row>
    <row r="21" spans="1:57" ht="17.45" customHeight="1" x14ac:dyDescent="0.2">
      <c r="A21" s="37"/>
      <c r="B21" s="23"/>
      <c r="C21" s="21"/>
      <c r="D21" s="21"/>
      <c r="E21" s="21"/>
      <c r="F21" s="21"/>
      <c r="G21" s="21"/>
      <c r="H21" s="26"/>
      <c r="I21" s="27"/>
      <c r="J21" s="27"/>
      <c r="K21" s="27"/>
      <c r="L21" s="27"/>
      <c r="M21" s="27"/>
      <c r="N21" s="27"/>
      <c r="O21" s="27"/>
      <c r="P21" s="24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7"/>
      <c r="AM21" s="7"/>
      <c r="AN21" s="7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7.45" customHeight="1" x14ac:dyDescent="0.2">
      <c r="A22" s="38"/>
      <c r="B22" s="28"/>
      <c r="C22" s="2"/>
      <c r="D22" s="2"/>
      <c r="E22" s="2"/>
      <c r="F22" s="2"/>
      <c r="G22" s="2"/>
      <c r="H22" s="29"/>
      <c r="I22" s="29"/>
      <c r="J22" s="29"/>
      <c r="K22" s="29"/>
      <c r="L22" s="29"/>
      <c r="M22" s="29"/>
      <c r="N22" s="29"/>
      <c r="O22" s="29"/>
      <c r="P22" s="25"/>
      <c r="Q22" s="102"/>
      <c r="R22" s="102"/>
      <c r="S22" s="102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45"/>
      <c r="AM22" s="45"/>
      <c r="AN22" s="45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x14ac:dyDescent="0.2">
      <c r="A23" s="7"/>
      <c r="B23" s="2"/>
      <c r="C23" s="2"/>
      <c r="D23" s="2"/>
      <c r="E23" s="2"/>
      <c r="F23" s="2"/>
      <c r="G23" s="2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30"/>
      <c r="AM23" s="30"/>
      <c r="AN23" s="30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31"/>
      <c r="B24" s="2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7"/>
      <c r="AM24" s="7"/>
      <c r="AN24" s="7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7"/>
      <c r="AM25" s="7"/>
      <c r="AN25" s="30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7"/>
      <c r="AM26" s="7"/>
      <c r="AN26" s="7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7"/>
      <c r="B27" s="10"/>
      <c r="C27" s="32"/>
      <c r="D27" s="33"/>
      <c r="E27" s="33"/>
      <c r="F27" s="33"/>
      <c r="G27" s="33"/>
      <c r="H27" s="33"/>
      <c r="I27" s="33"/>
      <c r="J27" s="34"/>
      <c r="K27" s="34"/>
      <c r="L27" s="34"/>
      <c r="M27" s="34"/>
      <c r="N27" s="34"/>
      <c r="O27" s="35"/>
      <c r="P27" s="7"/>
      <c r="Q27" s="7"/>
      <c r="R27" s="7"/>
    </row>
    <row r="28" spans="1:57" x14ac:dyDescent="0.2">
      <c r="A28" s="7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7"/>
      <c r="Q28" s="7"/>
      <c r="R28" s="7"/>
    </row>
    <row r="29" spans="1:57" x14ac:dyDescent="0.2">
      <c r="A29" s="7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7"/>
      <c r="Q29" s="7"/>
      <c r="R29" s="7"/>
    </row>
    <row r="30" spans="1:57" x14ac:dyDescent="0.2">
      <c r="A30" s="7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7"/>
      <c r="Q30" s="7"/>
      <c r="R30" s="7"/>
    </row>
    <row r="31" spans="1:57" x14ac:dyDescent="0.2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7"/>
      <c r="Q31" s="7"/>
      <c r="R31" s="7"/>
    </row>
    <row r="32" spans="1:57" x14ac:dyDescent="0.2">
      <c r="A32" s="7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7"/>
      <c r="Q32" s="7"/>
      <c r="R32" s="7"/>
    </row>
    <row r="33" spans="1:18" x14ac:dyDescent="0.2">
      <c r="A33" s="7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7"/>
      <c r="Q33" s="7"/>
      <c r="R33" s="7"/>
    </row>
    <row r="34" spans="1:18" x14ac:dyDescent="0.2">
      <c r="A34" s="7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7"/>
      <c r="Q34" s="7"/>
      <c r="R34" s="7"/>
    </row>
    <row r="35" spans="1:18" x14ac:dyDescent="0.2">
      <c r="A35" s="7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7"/>
      <c r="Q35" s="7"/>
      <c r="R35" s="7"/>
    </row>
    <row r="36" spans="1:18" x14ac:dyDescent="0.2">
      <c r="A36" s="7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7"/>
      <c r="Q36" s="7"/>
      <c r="R36" s="7"/>
    </row>
    <row r="37" spans="1:18" x14ac:dyDescent="0.2">
      <c r="A37" s="7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7"/>
      <c r="Q37" s="7"/>
      <c r="R37" s="7"/>
    </row>
    <row r="38" spans="1:18" x14ac:dyDescent="0.2">
      <c r="A38" s="7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7"/>
      <c r="Q38" s="7"/>
      <c r="R38" s="7"/>
    </row>
  </sheetData>
  <mergeCells count="9">
    <mergeCell ref="O6:O7"/>
    <mergeCell ref="A4:O4"/>
    <mergeCell ref="Q22:S22"/>
    <mergeCell ref="A6:A7"/>
    <mergeCell ref="B6:B7"/>
    <mergeCell ref="C6:E6"/>
    <mergeCell ref="F6:H6"/>
    <mergeCell ref="I6:K6"/>
    <mergeCell ref="L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АО "НТГ" на 2018г.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2018-04-12T02:41:12Z</dcterms:modified>
</cp:coreProperties>
</file>