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акт АО &quot;НТГ&quot; 2018г." sheetId="1" r:id="rId1"/>
  </sheets>
  <definedNames>
    <definedName name="_xlnm.Print_Area" localSheetId="0">'Факт АО "НТГ" 2018г.'!$A$1:$O$16</definedName>
  </definedNames>
  <calcPr calcId="152511" concurrentCalc="0"/>
</workbook>
</file>

<file path=xl/calcChain.xml><?xml version="1.0" encoding="utf-8"?>
<calcChain xmlns="http://schemas.openxmlformats.org/spreadsheetml/2006/main">
  <c r="M15" i="1" l="1"/>
  <c r="L15" i="1"/>
  <c r="N14" i="1"/>
  <c r="M14" i="1"/>
  <c r="L14" i="1"/>
  <c r="C14" i="1"/>
  <c r="K15" i="1"/>
  <c r="J15" i="1"/>
  <c r="I15" i="1"/>
  <c r="H15" i="1"/>
  <c r="G15" i="1"/>
  <c r="F15" i="1"/>
  <c r="K14" i="1"/>
  <c r="J14" i="1"/>
  <c r="I14" i="1"/>
  <c r="J9" i="1"/>
  <c r="K9" i="1"/>
  <c r="I9" i="1"/>
  <c r="J11" i="1"/>
  <c r="K11" i="1"/>
  <c r="I11" i="1"/>
  <c r="H14" i="1"/>
  <c r="G14" i="1"/>
  <c r="F14" i="1"/>
  <c r="F11" i="1"/>
  <c r="G11" i="1"/>
  <c r="H11" i="1"/>
  <c r="D14" i="1"/>
  <c r="E14" i="1"/>
  <c r="E11" i="1"/>
  <c r="E15" i="1"/>
  <c r="D15" i="1"/>
  <c r="C15" i="1"/>
  <c r="O13" i="1"/>
  <c r="N15" i="1"/>
  <c r="O8" i="1"/>
  <c r="C9" i="1"/>
  <c r="D9" i="1"/>
  <c r="E9" i="1"/>
  <c r="F9" i="1"/>
  <c r="G9" i="1"/>
  <c r="H9" i="1"/>
  <c r="L9" i="1"/>
  <c r="M9" i="1"/>
  <c r="N9" i="1"/>
  <c r="O9" i="1"/>
  <c r="O10" i="1"/>
  <c r="C11" i="1"/>
  <c r="D11" i="1"/>
  <c r="L11" i="1"/>
  <c r="M11" i="1"/>
  <c r="N11" i="1"/>
  <c r="O11" i="1"/>
  <c r="O12" i="1"/>
  <c r="O14" i="1"/>
  <c r="O15" i="1"/>
  <c r="O16" i="1"/>
  <c r="O7" i="1"/>
</calcChain>
</file>

<file path=xl/sharedStrings.xml><?xml version="1.0" encoding="utf-8"?>
<sst xmlns="http://schemas.openxmlformats.org/spreadsheetml/2006/main" count="36" uniqueCount="29">
  <si>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</si>
  <si>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</si>
  <si>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</si>
  <si>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</si>
  <si>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</si>
  <si>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</si>
  <si>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</si>
  <si>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</si>
  <si>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</si>
  <si>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</si>
  <si>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</si>
  <si>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</si>
  <si>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</si>
  <si>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</si>
  <si>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</si>
  <si>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</si>
  <si>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Потери при передаче тепловой энергии</t>
  </si>
  <si>
    <t>в т.ч. потери</t>
  </si>
  <si>
    <t>апрель</t>
  </si>
  <si>
    <t>май</t>
  </si>
  <si>
    <t>июнь</t>
  </si>
  <si>
    <t>июль</t>
  </si>
  <si>
    <t>август</t>
  </si>
  <si>
    <t>сентябрь</t>
  </si>
  <si>
    <t>Фактические показатели отпуска тепловой энергии котельной 
АО "Норильсктрансгаз" в п. Тухард за 2018 год</t>
  </si>
  <si>
    <t>октябрь</t>
  </si>
  <si>
    <t>ноябрь</t>
  </si>
  <si>
    <t>декабрь</t>
  </si>
  <si>
    <t>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</si>
</sst>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11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3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165" fontId="2" fillId="0" borderId="16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/>
    </xf>
    <xf numFmtId="165" fontId="2" fillId="0" borderId="22" xfId="0" applyNumberFormat="1" applyFont="1" applyFill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 wrapText="1"/>
    </xf>
    <xf numFmtId="166" fontId="2" fillId="0" borderId="7" xfId="0" applyNumberFormat="1" applyFont="1" applyFill="1" applyBorder="1" applyAlignment="1">
      <alignment horizontal="center" vertical="center" wrapText="1"/>
    </xf>
    <xf numFmtId="166" fontId="2" fillId="0" borderId="8" xfId="0" applyNumberFormat="1" applyFont="1" applyFill="1" applyBorder="1" applyAlignment="1">
      <alignment horizontal="center" vertical="center" wrapText="1"/>
    </xf>
    <xf numFmtId="166" fontId="2" fillId="0" borderId="19" xfId="0" applyNumberFormat="1" applyFont="1" applyFill="1" applyBorder="1" applyAlignment="1">
      <alignment horizontal="center" vertical="center" wrapText="1"/>
    </xf>
    <xf numFmtId="166" fontId="2" fillId="0" borderId="10" xfId="0" applyNumberFormat="1" applyFont="1" applyFill="1" applyBorder="1" applyAlignment="1">
      <alignment horizontal="center" vertical="center" wrapText="1"/>
    </xf>
    <xf numFmtId="166" fontId="2" fillId="0" borderId="20" xfId="0" applyNumberFormat="1" applyFont="1" applyFill="1" applyBorder="1" applyAlignment="1">
      <alignment horizontal="center" vertical="center" wrapText="1"/>
    </xf>
    <xf numFmtId="166" fontId="2" fillId="0" borderId="10" xfId="0" applyNumberFormat="1" applyFont="1" applyBorder="1" applyAlignment="1">
      <alignment horizontal="center" vertical="center"/>
    </xf>
    <xf numFmtId="166" fontId="2" fillId="0" borderId="13" xfId="0" applyNumberFormat="1" applyFont="1" applyBorder="1" applyAlignment="1">
      <alignment horizontal="center" vertical="center"/>
    </xf>
    <xf numFmtId="166" fontId="9" fillId="0" borderId="6" xfId="0" applyNumberFormat="1" applyFont="1" applyFill="1" applyBorder="1" applyAlignment="1">
      <alignment horizontal="center" vertical="center" wrapText="1"/>
    </xf>
    <xf numFmtId="166" fontId="9" fillId="0" borderId="7" xfId="0" applyNumberFormat="1" applyFont="1" applyFill="1" applyBorder="1" applyAlignment="1">
      <alignment horizontal="center" vertical="center" wrapText="1"/>
    </xf>
    <xf numFmtId="166" fontId="9" fillId="0" borderId="8" xfId="0" applyNumberFormat="1" applyFont="1" applyFill="1" applyBorder="1" applyAlignment="1">
      <alignment horizontal="center" vertical="center" wrapText="1"/>
    </xf>
    <xf numFmtId="166" fontId="9" fillId="0" borderId="19" xfId="0" applyNumberFormat="1" applyFont="1" applyFill="1" applyBorder="1" applyAlignment="1">
      <alignment horizontal="center" vertical="center" wrapText="1"/>
    </xf>
    <xf numFmtId="166" fontId="9" fillId="0" borderId="10" xfId="0" applyNumberFormat="1" applyFont="1" applyFill="1" applyBorder="1" applyAlignment="1">
      <alignment horizontal="center" vertical="center" wrapText="1"/>
    </xf>
    <xf numFmtId="166" fontId="9" fillId="0" borderId="20" xfId="0" applyNumberFormat="1" applyFont="1" applyFill="1" applyBorder="1" applyAlignment="1">
      <alignment horizontal="center" vertical="center" wrapText="1"/>
    </xf>
    <xf numFmtId="166" fontId="9" fillId="0" borderId="10" xfId="0" applyNumberFormat="1" applyFont="1" applyBorder="1" applyAlignment="1">
      <alignment horizontal="center" vertical="center"/>
    </xf>
    <xf numFmtId="166" fontId="9" fillId="0" borderId="13" xfId="0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 vertical="center" wrapText="1"/>
    </xf>
    <xf numFmtId="166" fontId="2" fillId="0" borderId="7" xfId="0" applyNumberFormat="1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37"/>
  <sheetViews>
    <sheetView tabSelected="1" view="pageBreakPreview" zoomScale="60" zoomScaleNormal="60" workbookViewId="0">
      <selection activeCell="N15" sqref="N15"/>
    </sheetView>
  </sheetViews>
  <sheetFormatPr defaultColWidth="8.85546875" defaultRowHeight="12.75" x14ac:dyDescent="0.2"/>
  <cols>
    <col min="1" max="1" width="29.85546875" style="3" customWidth="1"/>
    <col min="2" max="2" width="14.28515625" style="8" customWidth="1"/>
    <col min="3" max="5" width="17" style="8" customWidth="1"/>
    <col min="6" max="15" width="17" style="3" customWidth="1"/>
    <col min="16" max="16" width="17.42578125" style="3" customWidth="1"/>
    <col min="17" max="16384" width="8.85546875" style="3"/>
  </cols>
  <sheetData>
    <row r="2" spans="1:16" x14ac:dyDescent="0.2">
      <c r="A2" s="1"/>
      <c r="B2" s="2"/>
      <c r="C2" s="2"/>
      <c r="D2" s="2"/>
      <c r="E2" s="2"/>
      <c r="F2" s="1"/>
      <c r="G2" s="1"/>
    </row>
    <row r="3" spans="1:16" x14ac:dyDescent="0.2">
      <c r="A3" s="1"/>
      <c r="B3" s="2"/>
      <c r="C3" s="2"/>
      <c r="D3" s="2"/>
      <c r="E3" s="2"/>
      <c r="F3" s="1"/>
      <c r="G3" s="1"/>
    </row>
    <row r="4" spans="1:16" ht="50.45" customHeight="1" x14ac:dyDescent="0.2">
      <c r="A4" s="90" t="s">
        <v>24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6" ht="13.5" thickBot="1" x14ac:dyDescent="0.25">
      <c r="A5" s="4"/>
      <c r="B5" s="5"/>
      <c r="C5" s="5"/>
      <c r="D5" s="5"/>
      <c r="E5" s="5"/>
      <c r="F5" s="6"/>
      <c r="G5" s="7"/>
      <c r="H5" s="7"/>
      <c r="I5" s="7"/>
      <c r="J5" s="7"/>
    </row>
    <row r="6" spans="1:16" ht="41.45" customHeight="1" thickBot="1" x14ac:dyDescent="0.25">
      <c r="A6" s="54" t="s">
        <v>0</v>
      </c>
      <c r="B6" s="55" t="s">
        <v>1</v>
      </c>
      <c r="C6" s="61" t="s">
        <v>2</v>
      </c>
      <c r="D6" s="62" t="s">
        <v>3</v>
      </c>
      <c r="E6" s="63" t="s">
        <v>4</v>
      </c>
      <c r="F6" s="54" t="s">
        <v>18</v>
      </c>
      <c r="G6" s="68" t="s">
        <v>19</v>
      </c>
      <c r="H6" s="55" t="s">
        <v>20</v>
      </c>
      <c r="I6" s="54" t="s">
        <v>21</v>
      </c>
      <c r="J6" s="68" t="s">
        <v>22</v>
      </c>
      <c r="K6" s="55" t="s">
        <v>23</v>
      </c>
      <c r="L6" s="54" t="s">
        <v>25</v>
      </c>
      <c r="M6" s="68" t="s">
        <v>26</v>
      </c>
      <c r="N6" s="55" t="s">
        <v>27</v>
      </c>
      <c r="O6" s="70" t="s">
        <v>28</v>
      </c>
    </row>
    <row r="7" spans="1:16" ht="44.45" customHeight="1" x14ac:dyDescent="0.2">
      <c r="A7" s="46" t="s">
        <v>5</v>
      </c>
      <c r="B7" s="56" t="s">
        <v>6</v>
      </c>
      <c r="C7" s="65">
        <v>4577</v>
      </c>
      <c r="D7" s="66">
        <v>3854</v>
      </c>
      <c r="E7" s="67">
        <v>4140</v>
      </c>
      <c r="F7" s="47">
        <v>3267</v>
      </c>
      <c r="G7" s="26">
        <v>3040</v>
      </c>
      <c r="H7" s="27">
        <v>957</v>
      </c>
      <c r="I7" s="25">
        <v>766</v>
      </c>
      <c r="J7" s="26">
        <v>869</v>
      </c>
      <c r="K7" s="50">
        <v>1505</v>
      </c>
      <c r="L7" s="47">
        <v>2185</v>
      </c>
      <c r="M7" s="26">
        <v>3569</v>
      </c>
      <c r="N7" s="27">
        <v>4181</v>
      </c>
      <c r="O7" s="28">
        <f>SUM(C7:N7)</f>
        <v>32910</v>
      </c>
      <c r="P7" s="69"/>
    </row>
    <row r="8" spans="1:16" ht="44.45" customHeight="1" x14ac:dyDescent="0.2">
      <c r="A8" s="39" t="s">
        <v>7</v>
      </c>
      <c r="B8" s="57" t="s">
        <v>6</v>
      </c>
      <c r="C8" s="29">
        <v>77</v>
      </c>
      <c r="D8" s="30">
        <v>83</v>
      </c>
      <c r="E8" s="44">
        <v>72</v>
      </c>
      <c r="F8" s="43">
        <v>42</v>
      </c>
      <c r="G8" s="30">
        <v>52</v>
      </c>
      <c r="H8" s="31">
        <v>20</v>
      </c>
      <c r="I8" s="29">
        <v>11</v>
      </c>
      <c r="J8" s="30">
        <v>12</v>
      </c>
      <c r="K8" s="44">
        <v>15</v>
      </c>
      <c r="L8" s="43">
        <v>39</v>
      </c>
      <c r="M8" s="30">
        <v>70</v>
      </c>
      <c r="N8" s="31">
        <v>63</v>
      </c>
      <c r="O8" s="32">
        <f t="shared" ref="O8:O16" si="0">SUM(C8:N8)</f>
        <v>556</v>
      </c>
      <c r="P8" s="69"/>
    </row>
    <row r="9" spans="1:16" s="10" customFormat="1" ht="44.45" customHeight="1" x14ac:dyDescent="0.2">
      <c r="A9" s="40" t="s">
        <v>8</v>
      </c>
      <c r="B9" s="58" t="s">
        <v>6</v>
      </c>
      <c r="C9" s="29">
        <f t="shared" ref="C9:N9" si="1">C7-C8</f>
        <v>4500</v>
      </c>
      <c r="D9" s="30">
        <f t="shared" si="1"/>
        <v>3771</v>
      </c>
      <c r="E9" s="44">
        <f t="shared" si="1"/>
        <v>4068</v>
      </c>
      <c r="F9" s="43">
        <f t="shared" si="1"/>
        <v>3225</v>
      </c>
      <c r="G9" s="30">
        <f t="shared" si="1"/>
        <v>2988</v>
      </c>
      <c r="H9" s="31">
        <f t="shared" si="1"/>
        <v>937</v>
      </c>
      <c r="I9" s="29">
        <f t="shared" si="1"/>
        <v>755</v>
      </c>
      <c r="J9" s="30">
        <f t="shared" si="1"/>
        <v>857</v>
      </c>
      <c r="K9" s="44">
        <f t="shared" si="1"/>
        <v>1490</v>
      </c>
      <c r="L9" s="43">
        <f t="shared" si="1"/>
        <v>2146</v>
      </c>
      <c r="M9" s="30">
        <f t="shared" si="1"/>
        <v>3499</v>
      </c>
      <c r="N9" s="31">
        <f t="shared" si="1"/>
        <v>4118</v>
      </c>
      <c r="O9" s="32">
        <f t="shared" si="0"/>
        <v>32354</v>
      </c>
      <c r="P9" s="69"/>
    </row>
    <row r="10" spans="1:16" s="10" customFormat="1" ht="51" customHeight="1" x14ac:dyDescent="0.2">
      <c r="A10" s="40" t="s">
        <v>16</v>
      </c>
      <c r="B10" s="58" t="s">
        <v>6</v>
      </c>
      <c r="C10" s="29">
        <v>574</v>
      </c>
      <c r="D10" s="30">
        <v>519</v>
      </c>
      <c r="E10" s="44">
        <v>574</v>
      </c>
      <c r="F10" s="43">
        <v>556</v>
      </c>
      <c r="G10" s="30">
        <v>574</v>
      </c>
      <c r="H10" s="31">
        <v>556</v>
      </c>
      <c r="I10" s="29">
        <v>162</v>
      </c>
      <c r="J10" s="30">
        <v>162</v>
      </c>
      <c r="K10" s="44">
        <v>556</v>
      </c>
      <c r="L10" s="43">
        <v>574</v>
      </c>
      <c r="M10" s="30">
        <v>556</v>
      </c>
      <c r="N10" s="31">
        <v>574</v>
      </c>
      <c r="O10" s="32">
        <f t="shared" si="0"/>
        <v>5937</v>
      </c>
      <c r="P10" s="69"/>
    </row>
    <row r="11" spans="1:16" s="10" customFormat="1" ht="51" customHeight="1" x14ac:dyDescent="0.2">
      <c r="A11" s="40" t="s">
        <v>9</v>
      </c>
      <c r="B11" s="58" t="s">
        <v>6</v>
      </c>
      <c r="C11" s="29">
        <f>C9-C10</f>
        <v>3926</v>
      </c>
      <c r="D11" s="30">
        <f>D9-D10</f>
        <v>3252</v>
      </c>
      <c r="E11" s="44">
        <f>E9-E10</f>
        <v>3494</v>
      </c>
      <c r="F11" s="43">
        <f t="shared" ref="F11:N11" si="2">F9-F10</f>
        <v>2669</v>
      </c>
      <c r="G11" s="30">
        <f t="shared" si="2"/>
        <v>2414</v>
      </c>
      <c r="H11" s="31">
        <f t="shared" si="2"/>
        <v>381</v>
      </c>
      <c r="I11" s="29">
        <f t="shared" si="2"/>
        <v>593</v>
      </c>
      <c r="J11" s="30">
        <f t="shared" si="2"/>
        <v>695</v>
      </c>
      <c r="K11" s="44">
        <f t="shared" si="2"/>
        <v>934</v>
      </c>
      <c r="L11" s="43">
        <f t="shared" si="2"/>
        <v>1572</v>
      </c>
      <c r="M11" s="30">
        <f t="shared" si="2"/>
        <v>2943</v>
      </c>
      <c r="N11" s="31">
        <f t="shared" si="2"/>
        <v>3544</v>
      </c>
      <c r="O11" s="32">
        <f t="shared" si="0"/>
        <v>26417</v>
      </c>
      <c r="P11" s="69"/>
    </row>
    <row r="12" spans="1:16" s="10" customFormat="1" ht="44.45" customHeight="1" x14ac:dyDescent="0.2">
      <c r="A12" s="40" t="s">
        <v>10</v>
      </c>
      <c r="B12" s="58" t="s">
        <v>6</v>
      </c>
      <c r="C12" s="71">
        <v>987.92899999999997</v>
      </c>
      <c r="D12" s="72">
        <v>850.93499999999995</v>
      </c>
      <c r="E12" s="73">
        <v>879.12599999999998</v>
      </c>
      <c r="F12" s="74">
        <v>752.41099999999994</v>
      </c>
      <c r="G12" s="75">
        <v>652.89</v>
      </c>
      <c r="H12" s="75">
        <v>292.149</v>
      </c>
      <c r="I12" s="76">
        <v>121.651</v>
      </c>
      <c r="J12" s="75">
        <v>122.60299999999999</v>
      </c>
      <c r="K12" s="73">
        <v>618.11300000000006</v>
      </c>
      <c r="L12" s="74">
        <v>686.29499999999996</v>
      </c>
      <c r="M12" s="75">
        <v>821.27300000000002</v>
      </c>
      <c r="N12" s="77">
        <v>897.34100000000001</v>
      </c>
      <c r="O12" s="78">
        <f t="shared" si="0"/>
        <v>7682.7160000000013</v>
      </c>
      <c r="P12" s="69"/>
    </row>
    <row r="13" spans="1:16" s="24" customFormat="1" ht="32.450000000000003" customHeight="1" x14ac:dyDescent="0.2">
      <c r="A13" s="41" t="s">
        <v>17</v>
      </c>
      <c r="B13" s="59" t="s">
        <v>6</v>
      </c>
      <c r="C13" s="79">
        <v>88.35</v>
      </c>
      <c r="D13" s="80">
        <v>78.402000000000001</v>
      </c>
      <c r="E13" s="81">
        <v>75.412000000000006</v>
      </c>
      <c r="F13" s="82">
        <v>63.872999999999998</v>
      </c>
      <c r="G13" s="83">
        <v>57.161999999999999</v>
      </c>
      <c r="H13" s="83">
        <v>24.565000000000001</v>
      </c>
      <c r="I13" s="84">
        <v>10.208</v>
      </c>
      <c r="J13" s="83">
        <v>10.802</v>
      </c>
      <c r="K13" s="81">
        <v>47.368000000000002</v>
      </c>
      <c r="L13" s="82">
        <v>60.264000000000003</v>
      </c>
      <c r="M13" s="83">
        <v>68.268000000000001</v>
      </c>
      <c r="N13" s="85">
        <v>76.391999999999996</v>
      </c>
      <c r="O13" s="86">
        <f t="shared" si="0"/>
        <v>661.06600000000003</v>
      </c>
      <c r="P13" s="69"/>
    </row>
    <row r="14" spans="1:16" s="10" customFormat="1" ht="49.15" customHeight="1" x14ac:dyDescent="0.2">
      <c r="A14" s="40" t="s">
        <v>15</v>
      </c>
      <c r="B14" s="58" t="s">
        <v>6</v>
      </c>
      <c r="C14" s="87">
        <f>C11-C12+C13</f>
        <v>3026.4209999999998</v>
      </c>
      <c r="D14" s="88">
        <f t="shared" ref="D14:N14" si="3">D11-D12+D13</f>
        <v>2479.4670000000001</v>
      </c>
      <c r="E14" s="89">
        <f t="shared" si="3"/>
        <v>2690.2859999999996</v>
      </c>
      <c r="F14" s="87">
        <f>F11-F12+F13</f>
        <v>1980.462</v>
      </c>
      <c r="G14" s="88">
        <f t="shared" si="3"/>
        <v>1818.2720000000002</v>
      </c>
      <c r="H14" s="89">
        <f t="shared" si="3"/>
        <v>113.416</v>
      </c>
      <c r="I14" s="87">
        <f>I11-I12+I13</f>
        <v>481.55700000000002</v>
      </c>
      <c r="J14" s="88">
        <f t="shared" si="3"/>
        <v>583.19900000000007</v>
      </c>
      <c r="K14" s="89">
        <f t="shared" si="3"/>
        <v>363.25499999999994</v>
      </c>
      <c r="L14" s="87">
        <f>L11-L12+L13</f>
        <v>945.96900000000005</v>
      </c>
      <c r="M14" s="88">
        <f t="shared" si="3"/>
        <v>2189.9949999999999</v>
      </c>
      <c r="N14" s="89">
        <f t="shared" si="3"/>
        <v>2723.0509999999999</v>
      </c>
      <c r="O14" s="78">
        <f t="shared" si="0"/>
        <v>19395.349999999999</v>
      </c>
      <c r="P14" s="69"/>
    </row>
    <row r="15" spans="1:16" s="10" customFormat="1" ht="44.45" customHeight="1" x14ac:dyDescent="0.2">
      <c r="A15" s="40" t="s">
        <v>11</v>
      </c>
      <c r="B15" s="58" t="s">
        <v>12</v>
      </c>
      <c r="C15" s="34">
        <f>C16*1.1771</f>
        <v>1094.703</v>
      </c>
      <c r="D15" s="64">
        <f>D16*1.1771</f>
        <v>938.14870000000008</v>
      </c>
      <c r="E15" s="45">
        <f>E16*1.1743</f>
        <v>1059.2185999999999</v>
      </c>
      <c r="F15" s="48">
        <f>F16*1.1729</f>
        <v>853.87120000000004</v>
      </c>
      <c r="G15" s="64">
        <f>G16*1.1729</f>
        <v>707.25869999999998</v>
      </c>
      <c r="H15" s="33">
        <f>H16*1.1743</f>
        <v>234.85999999999999</v>
      </c>
      <c r="I15" s="52">
        <f>I16*1.1729</f>
        <v>121.9816</v>
      </c>
      <c r="J15" s="33">
        <f>J16*1.1714</f>
        <v>111.283</v>
      </c>
      <c r="K15" s="45">
        <f>K16*1.1743</f>
        <v>402.78489999999999</v>
      </c>
      <c r="L15" s="48">
        <f>L16*1.1764</f>
        <v>507.02839999999998</v>
      </c>
      <c r="M15" s="33">
        <f>M16*1.1779</f>
        <v>1028.3066999999999</v>
      </c>
      <c r="N15" s="33">
        <f>N16*1.1757</f>
        <v>1051.0758000000001</v>
      </c>
      <c r="O15" s="32">
        <f t="shared" si="0"/>
        <v>8110.5205999999998</v>
      </c>
      <c r="P15" s="69"/>
    </row>
    <row r="16" spans="1:16" ht="44.45" customHeight="1" thickBot="1" x14ac:dyDescent="0.25">
      <c r="A16" s="42" t="s">
        <v>13</v>
      </c>
      <c r="B16" s="60" t="s">
        <v>14</v>
      </c>
      <c r="C16" s="35">
        <v>930</v>
      </c>
      <c r="D16" s="36">
        <v>797</v>
      </c>
      <c r="E16" s="51">
        <v>902</v>
      </c>
      <c r="F16" s="49">
        <v>728</v>
      </c>
      <c r="G16" s="37">
        <v>603</v>
      </c>
      <c r="H16" s="37">
        <v>200</v>
      </c>
      <c r="I16" s="53">
        <v>104</v>
      </c>
      <c r="J16" s="37">
        <v>95</v>
      </c>
      <c r="K16" s="51">
        <v>343</v>
      </c>
      <c r="L16" s="49">
        <v>431</v>
      </c>
      <c r="M16" s="37">
        <v>873</v>
      </c>
      <c r="N16" s="37">
        <v>894</v>
      </c>
      <c r="O16" s="38">
        <f t="shared" si="0"/>
        <v>6900</v>
      </c>
      <c r="P16" s="69"/>
    </row>
    <row r="17" spans="1:47" x14ac:dyDescent="0.2">
      <c r="A17" s="11"/>
      <c r="B17" s="12"/>
      <c r="C17" s="13"/>
      <c r="D17" s="13"/>
      <c r="E17" s="13"/>
      <c r="F17" s="6"/>
      <c r="G17" s="7"/>
      <c r="H17" s="7"/>
      <c r="I17" s="7"/>
      <c r="J17" s="7"/>
    </row>
    <row r="18" spans="1:47" ht="14.25" x14ac:dyDescent="0.2">
      <c r="A18" s="22"/>
      <c r="B18" s="14"/>
      <c r="C18" s="12"/>
      <c r="D18" s="12"/>
      <c r="E18" s="12"/>
      <c r="F18" s="15"/>
      <c r="G18" s="1"/>
    </row>
    <row r="19" spans="1:47" ht="14.25" x14ac:dyDescent="0.2">
      <c r="A19" s="22"/>
      <c r="B19" s="14"/>
      <c r="C19" s="16"/>
      <c r="D19" s="16"/>
      <c r="E19" s="16"/>
      <c r="F19" s="15"/>
      <c r="G19" s="1"/>
    </row>
    <row r="20" spans="1:47" ht="17.45" customHeight="1" x14ac:dyDescent="0.2">
      <c r="A20" s="22"/>
      <c r="B20" s="14"/>
      <c r="C20" s="12"/>
      <c r="D20" s="12"/>
      <c r="E20" s="12"/>
      <c r="F20" s="1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7"/>
      <c r="AC20" s="7"/>
      <c r="AD20" s="7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ht="17.45" customHeight="1" x14ac:dyDescent="0.2">
      <c r="A21" s="23"/>
      <c r="B21" s="17"/>
      <c r="C21" s="2"/>
      <c r="D21" s="2"/>
      <c r="E21" s="2"/>
      <c r="F21" s="16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2"/>
      <c r="AC21" s="92"/>
      <c r="AD21" s="92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x14ac:dyDescent="0.2">
      <c r="A22" s="7"/>
      <c r="B22" s="2"/>
      <c r="C22" s="2"/>
      <c r="D22" s="2"/>
      <c r="E22" s="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8"/>
      <c r="AC22" s="18"/>
      <c r="AD22" s="18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ht="14.25" x14ac:dyDescent="0.2">
      <c r="A23" s="19"/>
      <c r="B23" s="17"/>
      <c r="C23" s="2"/>
      <c r="D23" s="2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7"/>
      <c r="AC23" s="7"/>
      <c r="AD23" s="7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x14ac:dyDescent="0.2">
      <c r="A24" s="1"/>
      <c r="B24" s="2"/>
      <c r="C24" s="2"/>
      <c r="D24" s="2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7"/>
      <c r="AC24" s="7"/>
      <c r="AD24" s="18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">
      <c r="A25" s="1"/>
      <c r="B25" s="2"/>
      <c r="C25" s="2"/>
      <c r="D25" s="2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7"/>
      <c r="AC25" s="7"/>
      <c r="AD25" s="7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ht="14.25" x14ac:dyDescent="0.2">
      <c r="A26" s="7"/>
      <c r="B26" s="9"/>
      <c r="C26" s="20"/>
      <c r="D26" s="21"/>
      <c r="E26" s="21"/>
      <c r="F26" s="7"/>
      <c r="G26" s="7"/>
      <c r="H26" s="7"/>
    </row>
    <row r="27" spans="1:47" x14ac:dyDescent="0.2">
      <c r="A27" s="7"/>
      <c r="B27" s="9"/>
      <c r="C27" s="9"/>
      <c r="D27" s="9"/>
      <c r="E27" s="9"/>
      <c r="F27" s="7"/>
      <c r="G27" s="7"/>
      <c r="H27" s="7"/>
    </row>
    <row r="28" spans="1:47" x14ac:dyDescent="0.2">
      <c r="A28" s="7"/>
      <c r="B28" s="9"/>
      <c r="C28" s="9"/>
      <c r="D28" s="9"/>
      <c r="E28" s="9"/>
      <c r="F28" s="7"/>
      <c r="G28" s="7"/>
      <c r="H28" s="7"/>
    </row>
    <row r="29" spans="1:47" x14ac:dyDescent="0.2">
      <c r="A29" s="7"/>
      <c r="B29" s="9"/>
      <c r="C29" s="9"/>
      <c r="D29" s="9"/>
      <c r="E29" s="9"/>
      <c r="F29" s="7"/>
      <c r="G29" s="7"/>
      <c r="H29" s="7"/>
    </row>
    <row r="30" spans="1:47" x14ac:dyDescent="0.2">
      <c r="A30" s="7"/>
      <c r="B30" s="9"/>
      <c r="C30" s="9"/>
      <c r="D30" s="9"/>
      <c r="E30" s="9"/>
      <c r="F30" s="7"/>
      <c r="G30" s="7"/>
      <c r="H30" s="7"/>
    </row>
    <row r="31" spans="1:47" x14ac:dyDescent="0.2">
      <c r="A31" s="7"/>
      <c r="B31" s="9"/>
      <c r="C31" s="9"/>
      <c r="D31" s="9"/>
      <c r="E31" s="9"/>
      <c r="F31" s="7"/>
      <c r="G31" s="7"/>
      <c r="H31" s="7"/>
    </row>
    <row r="32" spans="1:47" x14ac:dyDescent="0.2">
      <c r="A32" s="7"/>
      <c r="B32" s="9"/>
      <c r="C32" s="9"/>
      <c r="D32" s="9"/>
      <c r="E32" s="9"/>
      <c r="F32" s="7"/>
      <c r="G32" s="7"/>
      <c r="H32" s="7"/>
    </row>
    <row r="33" spans="1:8" x14ac:dyDescent="0.2">
      <c r="A33" s="7"/>
      <c r="B33" s="9"/>
      <c r="C33" s="9"/>
      <c r="D33" s="9"/>
      <c r="E33" s="9"/>
      <c r="F33" s="7"/>
      <c r="G33" s="7"/>
      <c r="H33" s="7"/>
    </row>
    <row r="34" spans="1:8" x14ac:dyDescent="0.2">
      <c r="A34" s="7"/>
      <c r="B34" s="9"/>
      <c r="C34" s="9"/>
      <c r="D34" s="9"/>
      <c r="E34" s="9"/>
      <c r="F34" s="7"/>
      <c r="G34" s="7"/>
      <c r="H34" s="7"/>
    </row>
    <row r="35" spans="1:8" x14ac:dyDescent="0.2">
      <c r="A35" s="7"/>
      <c r="B35" s="9"/>
      <c r="C35" s="9"/>
      <c r="D35" s="9"/>
      <c r="E35" s="9"/>
      <c r="F35" s="7"/>
      <c r="G35" s="7"/>
      <c r="H35" s="7"/>
    </row>
    <row r="36" spans="1:8" x14ac:dyDescent="0.2">
      <c r="A36" s="7"/>
      <c r="B36" s="9"/>
      <c r="C36" s="9"/>
      <c r="D36" s="9"/>
      <c r="E36" s="9"/>
      <c r="F36" s="7"/>
      <c r="G36" s="7"/>
      <c r="H36" s="7"/>
    </row>
    <row r="37" spans="1:8" x14ac:dyDescent="0.2">
      <c r="A37" s="7"/>
      <c r="B37" s="9"/>
      <c r="C37" s="9"/>
      <c r="D37" s="9"/>
      <c r="E37" s="9"/>
      <c r="F37" s="7"/>
      <c r="G37" s="7"/>
      <c r="H37" s="7"/>
    </row>
  </sheetData>
  <mergeCells count="9">
    <mergeCell ref="A4:O4"/>
    <mergeCell ref="V21:X21"/>
    <mergeCell ref="Y21:AA21"/>
    <mergeCell ref="AB21:AD21"/>
    <mergeCell ref="P21:R21"/>
    <mergeCell ref="S21:U21"/>
    <mergeCell ref="G21:I21"/>
    <mergeCell ref="J21:L21"/>
    <mergeCell ref="M21:O21"/>
  </mergeCells>
  <pageMargins left="0.78740157480314965" right="0.39370078740157483" top="0.78740157480314965" bottom="0.74803149606299213" header="0" footer="0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2018г.</vt:lpstr>
      <vt:lpstr>'Факт АО "НТГ" 2018г.'!Область_печати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2019-02-05T01:00:46Z</dcterms:modified>
</cp:coreProperties>
</file>