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9г." sheetId="1" r:id="rId1"/>
  </sheets>
  <definedNames>
    <definedName name="_xlnm.Print_Area" localSheetId="0">'Факт АО "НТГ" 2019г.'!$A$1:$O$17</definedName>
  </definedNames>
  <calcPr calcId="162913" concurrentCalc="0"/>
</workbook>
</file>

<file path=xl/calcChain.xml><?xml version="1.0" encoding="utf-8"?>
<calcChain xmlns="http://schemas.openxmlformats.org/spreadsheetml/2006/main">
  <c r="I11" i="1" l="1"/>
  <c r="H16" i="1"/>
  <c r="G16" i="1"/>
  <c r="F16" i="1"/>
  <c r="H12" i="1"/>
  <c r="G12" i="1"/>
  <c r="F12" i="1"/>
  <c r="F9" i="1"/>
  <c r="F11" i="1"/>
  <c r="G9" i="1"/>
  <c r="E16" i="1"/>
  <c r="C16" i="1"/>
  <c r="D16" i="1"/>
  <c r="D9" i="1"/>
  <c r="D11" i="1"/>
  <c r="D15" i="1"/>
  <c r="E9" i="1"/>
  <c r="E11" i="1"/>
  <c r="E15" i="1"/>
  <c r="C9" i="1"/>
  <c r="C11" i="1"/>
  <c r="C15" i="1"/>
  <c r="C12" i="1"/>
  <c r="D12" i="1"/>
  <c r="E12" i="1"/>
  <c r="L16" i="1"/>
  <c r="M16" i="1"/>
  <c r="N16" i="1"/>
  <c r="O16" i="1"/>
  <c r="F15" i="1"/>
  <c r="O14" i="1"/>
  <c r="O8" i="1"/>
  <c r="G11" i="1"/>
  <c r="G15" i="1"/>
  <c r="H9" i="1"/>
  <c r="I9" i="1"/>
  <c r="J9" i="1"/>
  <c r="K9" i="1"/>
  <c r="L9" i="1"/>
  <c r="M9" i="1"/>
  <c r="N9" i="1"/>
  <c r="O9" i="1"/>
  <c r="O10" i="1"/>
  <c r="J11" i="1"/>
  <c r="K11" i="1"/>
  <c r="L11" i="1"/>
  <c r="M11" i="1"/>
  <c r="N11" i="1"/>
  <c r="L15" i="1"/>
  <c r="M15" i="1"/>
  <c r="N15" i="1"/>
  <c r="O17" i="1"/>
  <c r="O7" i="1"/>
  <c r="H11" i="1"/>
  <c r="H15" i="1"/>
  <c r="O11" i="1"/>
  <c r="O12" i="1"/>
  <c r="O15" i="1"/>
</calcChain>
</file>

<file path=xl/sharedStrings.xml><?xml version="1.0" encoding="utf-8"?>
<sst xmlns="http://schemas.openxmlformats.org/spreadsheetml/2006/main" count="36" uniqueCount="28">
  <si>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</si>
  <si>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</si>
  <si>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</si>
  <si>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</si>
  <si>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</si>
  <si>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</si>
  <si>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</si>
  <si>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</si>
  <si>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</si>
  <si>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</si>
  <si>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</si>
  <si>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</si>
  <si>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</si>
  <si>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</si>
  <si>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</si>
  <si>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</si>
  <si>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2017 год</t>
  </si>
  <si>
    <t>Потери при передаче тепловой энергии</t>
  </si>
  <si>
    <t>в т.ч. потери</t>
  </si>
  <si>
    <t>4 квартал</t>
  </si>
  <si>
    <t>апрель</t>
  </si>
  <si>
    <t>май</t>
  </si>
  <si>
    <t>июнь</t>
  </si>
  <si>
    <t>в т.ч. теплопотребление</t>
  </si>
  <si>
    <t>Фактические показатели отпуска тепловой энергии котельной 
АО "Норильсктрансгаз" в п. Тухард за 9 месяцев 2019 года</t>
  </si>
  <si>
    <t xml:space="preserve">июль </t>
  </si>
  <si>
    <t>август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</si>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</sst>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5" fontId="2" fillId="0" borderId="11" xfId="0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11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view="pageBreakPreview" zoomScale="70" zoomScaleNormal="60" zoomScaleSheetLayoutView="70" workbookViewId="0">
      <selection activeCell="I6" sqref="I6:K17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87" customWidth="1"/>
    <col min="12" max="15" width="12.140625" style="3" hidden="1" customWidth="1"/>
    <col min="16" max="16" width="17.42578125" style="3" customWidth="1"/>
    <col min="17" max="16384" width="8.85546875" style="3"/>
  </cols>
  <sheetData>
    <row r="2" spans="1:16" x14ac:dyDescent="0.2">
      <c r="A2" s="1"/>
      <c r="B2" s="2"/>
      <c r="C2" s="2"/>
      <c r="D2" s="2"/>
      <c r="E2" s="2"/>
      <c r="F2" s="1"/>
      <c r="G2" s="1"/>
    </row>
    <row r="3" spans="1:16" x14ac:dyDescent="0.2">
      <c r="A3" s="1"/>
      <c r="B3" s="2"/>
      <c r="C3" s="2"/>
      <c r="D3" s="2"/>
      <c r="E3" s="2"/>
      <c r="F3" s="1"/>
      <c r="G3" s="1"/>
    </row>
    <row r="4" spans="1:16" ht="50.45" customHeight="1" x14ac:dyDescent="0.2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6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6" ht="41.45" customHeight="1" thickBot="1" x14ac:dyDescent="0.25">
      <c r="A6" s="64" t="s">
        <v>0</v>
      </c>
      <c r="B6" s="65" t="s">
        <v>1</v>
      </c>
      <c r="C6" s="71" t="s">
        <v>2</v>
      </c>
      <c r="D6" s="72" t="s">
        <v>3</v>
      </c>
      <c r="E6" s="73" t="s">
        <v>4</v>
      </c>
      <c r="F6" s="64" t="s">
        <v>20</v>
      </c>
      <c r="G6" s="78" t="s">
        <v>21</v>
      </c>
      <c r="H6" s="65" t="s">
        <v>22</v>
      </c>
      <c r="I6" s="98" t="s">
        <v>25</v>
      </c>
      <c r="J6" s="99" t="s">
        <v>26</v>
      </c>
      <c r="K6" s="97" t="s">
        <v>27</v>
      </c>
      <c r="L6" s="102" t="s">
        <v>19</v>
      </c>
      <c r="M6" s="103"/>
      <c r="N6" s="104"/>
      <c r="O6" s="63" t="s">
        <v>16</v>
      </c>
    </row>
    <row r="7" spans="1:16" ht="44.45" customHeight="1" x14ac:dyDescent="0.2">
      <c r="A7" s="55" t="s">
        <v>5</v>
      </c>
      <c r="B7" s="66" t="s">
        <v>6</v>
      </c>
      <c r="C7" s="75">
        <v>4611</v>
      </c>
      <c r="D7" s="76">
        <v>3904</v>
      </c>
      <c r="E7" s="77">
        <v>3237</v>
      </c>
      <c r="F7" s="25">
        <v>3105</v>
      </c>
      <c r="G7" s="26">
        <v>2824</v>
      </c>
      <c r="H7" s="60">
        <v>1643</v>
      </c>
      <c r="I7" s="25">
        <v>790</v>
      </c>
      <c r="J7" s="88">
        <v>772</v>
      </c>
      <c r="K7" s="89">
        <v>1315</v>
      </c>
      <c r="L7" s="56">
        <v>2759</v>
      </c>
      <c r="M7" s="26">
        <v>3519</v>
      </c>
      <c r="N7" s="27">
        <v>3752</v>
      </c>
      <c r="O7" s="28">
        <f>SUM(C7:N7)</f>
        <v>32231</v>
      </c>
      <c r="P7" s="79"/>
    </row>
    <row r="8" spans="1:16" ht="44.45" customHeight="1" x14ac:dyDescent="0.2">
      <c r="A8" s="44" t="s">
        <v>7</v>
      </c>
      <c r="B8" s="67" t="s">
        <v>6</v>
      </c>
      <c r="C8" s="29">
        <v>77</v>
      </c>
      <c r="D8" s="30">
        <v>74</v>
      </c>
      <c r="E8" s="49">
        <v>73</v>
      </c>
      <c r="F8" s="29">
        <v>53</v>
      </c>
      <c r="G8" s="30">
        <v>42</v>
      </c>
      <c r="H8" s="49">
        <v>24</v>
      </c>
      <c r="I8" s="90">
        <v>11</v>
      </c>
      <c r="J8" s="33">
        <v>10</v>
      </c>
      <c r="K8" s="50">
        <v>13</v>
      </c>
      <c r="L8" s="48">
        <v>46</v>
      </c>
      <c r="M8" s="30">
        <v>57</v>
      </c>
      <c r="N8" s="31">
        <v>73</v>
      </c>
      <c r="O8" s="32">
        <f t="shared" ref="O8:O17" si="0">SUM(C8:N8)</f>
        <v>553</v>
      </c>
      <c r="P8" s="79"/>
    </row>
    <row r="9" spans="1:16" s="10" customFormat="1" ht="44.45" customHeight="1" x14ac:dyDescent="0.2">
      <c r="A9" s="45" t="s">
        <v>8</v>
      </c>
      <c r="B9" s="68" t="s">
        <v>6</v>
      </c>
      <c r="C9" s="29">
        <f>C7-C8</f>
        <v>4534</v>
      </c>
      <c r="D9" s="30">
        <f t="shared" ref="D9:E9" si="1">D7-D8</f>
        <v>3830</v>
      </c>
      <c r="E9" s="49">
        <f t="shared" si="1"/>
        <v>3164</v>
      </c>
      <c r="F9" s="29">
        <f>F7-F8</f>
        <v>3052</v>
      </c>
      <c r="G9" s="30">
        <f>G7-G8</f>
        <v>2782</v>
      </c>
      <c r="H9" s="49">
        <f t="shared" ref="H9:N9" si="2">H7-H8</f>
        <v>1619</v>
      </c>
      <c r="I9" s="90">
        <f t="shared" si="2"/>
        <v>779</v>
      </c>
      <c r="J9" s="33">
        <f t="shared" si="2"/>
        <v>762</v>
      </c>
      <c r="K9" s="50">
        <f t="shared" si="2"/>
        <v>1302</v>
      </c>
      <c r="L9" s="48">
        <f t="shared" si="2"/>
        <v>2713</v>
      </c>
      <c r="M9" s="30">
        <f t="shared" si="2"/>
        <v>3462</v>
      </c>
      <c r="N9" s="31">
        <f t="shared" si="2"/>
        <v>3679</v>
      </c>
      <c r="O9" s="32">
        <f t="shared" si="0"/>
        <v>31678</v>
      </c>
      <c r="P9" s="79"/>
    </row>
    <row r="10" spans="1:16" s="10" customFormat="1" ht="51" customHeight="1" x14ac:dyDescent="0.2">
      <c r="A10" s="45" t="s">
        <v>17</v>
      </c>
      <c r="B10" s="68" t="s">
        <v>6</v>
      </c>
      <c r="C10" s="29">
        <v>574</v>
      </c>
      <c r="D10" s="30">
        <v>519</v>
      </c>
      <c r="E10" s="49">
        <v>574</v>
      </c>
      <c r="F10" s="29">
        <v>556</v>
      </c>
      <c r="G10" s="30">
        <v>574</v>
      </c>
      <c r="H10" s="49">
        <v>556</v>
      </c>
      <c r="I10" s="90">
        <v>162</v>
      </c>
      <c r="J10" s="33">
        <v>162</v>
      </c>
      <c r="K10" s="50">
        <v>556</v>
      </c>
      <c r="L10" s="48">
        <v>529.35599999999999</v>
      </c>
      <c r="M10" s="30">
        <v>494.62900000000002</v>
      </c>
      <c r="N10" s="31">
        <v>506.84899999999999</v>
      </c>
      <c r="O10" s="32">
        <f t="shared" si="0"/>
        <v>5763.8339999999998</v>
      </c>
      <c r="P10" s="79"/>
    </row>
    <row r="11" spans="1:16" s="10" customFormat="1" ht="51" customHeight="1" x14ac:dyDescent="0.2">
      <c r="A11" s="45" t="s">
        <v>9</v>
      </c>
      <c r="B11" s="68" t="s">
        <v>6</v>
      </c>
      <c r="C11" s="29">
        <f>C9-C10</f>
        <v>3960</v>
      </c>
      <c r="D11" s="30">
        <f>D9-D10</f>
        <v>3311</v>
      </c>
      <c r="E11" s="49">
        <f>E9-E10</f>
        <v>2590</v>
      </c>
      <c r="F11" s="29">
        <f>F9-F10</f>
        <v>2496</v>
      </c>
      <c r="G11" s="30">
        <f t="shared" ref="G11:N11" si="3">G9-G10</f>
        <v>2208</v>
      </c>
      <c r="H11" s="49">
        <f t="shared" si="3"/>
        <v>1063</v>
      </c>
      <c r="I11" s="90">
        <f>I9-I10</f>
        <v>617</v>
      </c>
      <c r="J11" s="33">
        <f t="shared" si="3"/>
        <v>600</v>
      </c>
      <c r="K11" s="50">
        <f t="shared" si="3"/>
        <v>746</v>
      </c>
      <c r="L11" s="48">
        <f t="shared" si="3"/>
        <v>2183.6440000000002</v>
      </c>
      <c r="M11" s="30">
        <f t="shared" si="3"/>
        <v>2967.3710000000001</v>
      </c>
      <c r="N11" s="31">
        <f t="shared" si="3"/>
        <v>3172.1509999999998</v>
      </c>
      <c r="O11" s="32">
        <f t="shared" si="0"/>
        <v>25914.165999999997</v>
      </c>
      <c r="P11" s="79"/>
    </row>
    <row r="12" spans="1:16" s="10" customFormat="1" ht="44.45" customHeight="1" x14ac:dyDescent="0.2">
      <c r="A12" s="45" t="s">
        <v>10</v>
      </c>
      <c r="B12" s="68" t="s">
        <v>6</v>
      </c>
      <c r="C12" s="62">
        <f t="shared" ref="C12:H12" si="4">C13+C14</f>
        <v>979.90099999999995</v>
      </c>
      <c r="D12" s="33">
        <f t="shared" si="4"/>
        <v>881.91300000000001</v>
      </c>
      <c r="E12" s="49">
        <f t="shared" si="4"/>
        <v>879.63600000000008</v>
      </c>
      <c r="F12" s="62">
        <f t="shared" si="4"/>
        <v>755.00200000000007</v>
      </c>
      <c r="G12" s="33">
        <f t="shared" si="4"/>
        <v>657.79700000000003</v>
      </c>
      <c r="H12" s="50">
        <f t="shared" si="4"/>
        <v>325.05200000000002</v>
      </c>
      <c r="I12" s="62">
        <v>124.438</v>
      </c>
      <c r="J12" s="34">
        <v>120.581</v>
      </c>
      <c r="K12" s="50">
        <v>457.42500000000001</v>
      </c>
      <c r="L12" s="57">
        <v>604.08899999999994</v>
      </c>
      <c r="M12" s="34">
        <v>723.91600000000005</v>
      </c>
      <c r="N12" s="35">
        <v>799.49199999999996</v>
      </c>
      <c r="O12" s="32">
        <f t="shared" si="0"/>
        <v>7309.2420000000002</v>
      </c>
      <c r="P12" s="79"/>
    </row>
    <row r="13" spans="1:16" s="10" customFormat="1" ht="44.45" customHeight="1" x14ac:dyDescent="0.2">
      <c r="A13" s="83" t="s">
        <v>23</v>
      </c>
      <c r="B13" s="84" t="s">
        <v>6</v>
      </c>
      <c r="C13" s="80">
        <v>898.68799999999999</v>
      </c>
      <c r="D13" s="81">
        <v>792.97900000000004</v>
      </c>
      <c r="E13" s="82">
        <v>804.83500000000004</v>
      </c>
      <c r="F13" s="106">
        <v>687.62900000000002</v>
      </c>
      <c r="G13" s="81">
        <v>598.52499999999998</v>
      </c>
      <c r="H13" s="82">
        <v>281.43400000000003</v>
      </c>
      <c r="I13" s="80">
        <v>113.267</v>
      </c>
      <c r="J13" s="81">
        <v>106.24299999999999</v>
      </c>
      <c r="K13" s="82">
        <v>415.90800000000002</v>
      </c>
      <c r="L13" s="57"/>
      <c r="M13" s="34"/>
      <c r="N13" s="35"/>
      <c r="O13" s="32"/>
      <c r="P13" s="79"/>
    </row>
    <row r="14" spans="1:16" s="24" customFormat="1" ht="32.450000000000003" customHeight="1" x14ac:dyDescent="0.2">
      <c r="A14" s="46" t="s">
        <v>18</v>
      </c>
      <c r="B14" s="69" t="s">
        <v>6</v>
      </c>
      <c r="C14" s="80">
        <v>81.212999999999994</v>
      </c>
      <c r="D14" s="81">
        <v>88.933999999999997</v>
      </c>
      <c r="E14" s="82">
        <v>74.801000000000002</v>
      </c>
      <c r="F14" s="106">
        <v>67.373000000000005</v>
      </c>
      <c r="G14" s="86">
        <v>59.271999999999998</v>
      </c>
      <c r="H14" s="52">
        <v>43.618000000000002</v>
      </c>
      <c r="I14" s="51">
        <v>11.170999999999999</v>
      </c>
      <c r="J14" s="36">
        <v>14.337999999999999</v>
      </c>
      <c r="K14" s="52">
        <v>41.517000000000003</v>
      </c>
      <c r="L14" s="53">
        <v>44.643999999999998</v>
      </c>
      <c r="M14" s="36">
        <v>60.371000000000002</v>
      </c>
      <c r="N14" s="37">
        <v>68.150999999999996</v>
      </c>
      <c r="O14" s="38">
        <f t="shared" si="0"/>
        <v>655.40299999999991</v>
      </c>
      <c r="P14" s="79"/>
    </row>
    <row r="15" spans="1:16" s="10" customFormat="1" ht="49.15" customHeight="1" x14ac:dyDescent="0.2">
      <c r="A15" s="45" t="s">
        <v>15</v>
      </c>
      <c r="B15" s="68" t="s">
        <v>6</v>
      </c>
      <c r="C15" s="85">
        <f>C11-C13</f>
        <v>3061.3119999999999</v>
      </c>
      <c r="D15" s="30">
        <f t="shared" ref="D15:E15" si="5">D11-D13</f>
        <v>2518.0209999999997</v>
      </c>
      <c r="E15" s="48">
        <f t="shared" si="5"/>
        <v>1785.165</v>
      </c>
      <c r="F15" s="29">
        <f>F11-F12+F14</f>
        <v>1808.3710000000001</v>
      </c>
      <c r="G15" s="30">
        <f t="shared" ref="G15:H15" si="6">G11-G12+G14</f>
        <v>1609.4749999999999</v>
      </c>
      <c r="H15" s="49">
        <f t="shared" si="6"/>
        <v>781.56600000000003</v>
      </c>
      <c r="I15" s="90">
        <v>503.733</v>
      </c>
      <c r="J15" s="33">
        <v>493.75700000000001</v>
      </c>
      <c r="K15" s="50">
        <v>330.09199999999998</v>
      </c>
      <c r="L15" s="48">
        <f t="shared" ref="L15:N15" si="7">L11-L12</f>
        <v>1579.5550000000003</v>
      </c>
      <c r="M15" s="30">
        <f t="shared" si="7"/>
        <v>2243.4549999999999</v>
      </c>
      <c r="N15" s="31">
        <f t="shared" si="7"/>
        <v>2372.6589999999997</v>
      </c>
      <c r="O15" s="32">
        <f t="shared" si="0"/>
        <v>19087.161</v>
      </c>
      <c r="P15" s="79"/>
    </row>
    <row r="16" spans="1:16" s="10" customFormat="1" ht="44.45" customHeight="1" x14ac:dyDescent="0.2">
      <c r="A16" s="45" t="s">
        <v>11</v>
      </c>
      <c r="B16" s="68" t="s">
        <v>12</v>
      </c>
      <c r="C16" s="39">
        <f>C17*1.1779</f>
        <v>1113.1154999999999</v>
      </c>
      <c r="D16" s="74">
        <f>D17*1.1753</f>
        <v>949.64239999999995</v>
      </c>
      <c r="E16" s="54">
        <f>E17*1.1814</f>
        <v>815.16600000000005</v>
      </c>
      <c r="F16" s="107">
        <f>F17*1.1771</f>
        <v>785.12570000000005</v>
      </c>
      <c r="G16" s="74">
        <f>G17*1.1714</f>
        <v>647.78419999999994</v>
      </c>
      <c r="H16" s="54">
        <f>H17*1.1714</f>
        <v>310.42099999999999</v>
      </c>
      <c r="I16" s="91">
        <v>194.93</v>
      </c>
      <c r="J16" s="92">
        <v>221.39</v>
      </c>
      <c r="K16" s="93">
        <v>385.39</v>
      </c>
      <c r="L16" s="58">
        <f>L17*1.1786</f>
        <v>676.51640000000009</v>
      </c>
      <c r="M16" s="35">
        <f>M17*1.1774</f>
        <v>945.45219999999995</v>
      </c>
      <c r="N16" s="35">
        <f>N17*1.1757</f>
        <v>961.72259999999994</v>
      </c>
      <c r="O16" s="32">
        <f t="shared" si="0"/>
        <v>8006.6560000000009</v>
      </c>
      <c r="P16" s="79"/>
    </row>
    <row r="17" spans="1:47" ht="44.45" customHeight="1" thickBot="1" x14ac:dyDescent="0.25">
      <c r="A17" s="47" t="s">
        <v>13</v>
      </c>
      <c r="B17" s="70" t="s">
        <v>14</v>
      </c>
      <c r="C17" s="40">
        <v>945</v>
      </c>
      <c r="D17" s="41">
        <v>808</v>
      </c>
      <c r="E17" s="61">
        <v>690</v>
      </c>
      <c r="F17" s="108">
        <v>667</v>
      </c>
      <c r="G17" s="42">
        <v>553</v>
      </c>
      <c r="H17" s="61">
        <v>265</v>
      </c>
      <c r="I17" s="94">
        <v>166</v>
      </c>
      <c r="J17" s="95">
        <v>189</v>
      </c>
      <c r="K17" s="96">
        <v>329</v>
      </c>
      <c r="L17" s="59">
        <v>574</v>
      </c>
      <c r="M17" s="42">
        <v>803</v>
      </c>
      <c r="N17" s="42">
        <v>818</v>
      </c>
      <c r="O17" s="43">
        <f t="shared" si="0"/>
        <v>6807</v>
      </c>
      <c r="P17" s="79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x14ac:dyDescent="0.2">
      <c r="A19" s="22"/>
      <c r="B19" s="14"/>
      <c r="C19" s="12"/>
      <c r="D19" s="12"/>
      <c r="E19" s="12"/>
      <c r="F19" s="15"/>
      <c r="G19" s="1"/>
    </row>
    <row r="20" spans="1:47" ht="14.25" x14ac:dyDescent="0.2">
      <c r="A20" s="22"/>
      <c r="B20" s="14"/>
      <c r="C20" s="16"/>
      <c r="D20" s="16"/>
      <c r="E20" s="16"/>
      <c r="F20" s="15"/>
      <c r="G20" s="1"/>
    </row>
    <row r="21" spans="1:47" ht="17.45" customHeight="1" x14ac:dyDescent="0.2">
      <c r="A21" s="22"/>
      <c r="B21" s="14"/>
      <c r="C21" s="12"/>
      <c r="D21" s="12"/>
      <c r="E21" s="12"/>
      <c r="F21" s="15"/>
      <c r="G21" s="1"/>
      <c r="H21" s="1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customHeight="1" x14ac:dyDescent="0.2">
      <c r="A22" s="23"/>
      <c r="B22" s="17"/>
      <c r="C22" s="2"/>
      <c r="D22" s="2"/>
      <c r="E22" s="2"/>
      <c r="F22" s="16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5"/>
      <c r="AC22" s="105"/>
      <c r="AD22" s="10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8"/>
      <c r="J23" s="18"/>
      <c r="K23" s="18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8"/>
      <c r="AC23" s="18"/>
      <c r="AD23" s="18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9"/>
      <c r="B24" s="17"/>
      <c r="C24" s="2"/>
      <c r="D24" s="2"/>
      <c r="E24" s="2"/>
      <c r="F24" s="1"/>
      <c r="G24" s="1"/>
      <c r="H24" s="1"/>
      <c r="I24" s="7"/>
      <c r="J24" s="7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8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20"/>
      <c r="D27" s="21"/>
      <c r="E27" s="21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10">
    <mergeCell ref="A4:O4"/>
    <mergeCell ref="V22:X22"/>
    <mergeCell ref="L6:N6"/>
    <mergeCell ref="Y22:AA22"/>
    <mergeCell ref="AB22:AD22"/>
    <mergeCell ref="P22:R22"/>
    <mergeCell ref="S22:U22"/>
    <mergeCell ref="G22:I22"/>
    <mergeCell ref="J22:L22"/>
    <mergeCell ref="M22:O22"/>
  </mergeCells>
  <pageMargins left="0.78740157480314965" right="0.31496062992125984" top="0.78740157480314965" bottom="0.35433070866141736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2019г.</vt:lpstr>
      <vt:lpstr>'Факт АО "НТГ" 2019г.'!Область_печати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2019-10-17T05:39:52Z</dcterms:modified>
</cp:coreProperties>
</file>